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440" windowHeight="11640" tabRatio="906" activeTab="3"/>
  </bookViews>
  <sheets>
    <sheet name="Титульный лист" sheetId="26" r:id="rId1"/>
    <sheet name="Пояснительная записка" sheetId="20" r:id="rId2"/>
    <sheet name="Сводные данные" sheetId="25" r:id="rId3"/>
    <sheet name="План учебного процесса" sheetId="22" r:id="rId4"/>
    <sheet name="Матрица компетенций   (1)" sheetId="27" r:id="rId5"/>
    <sheet name="Матрица компетенций (2)  " sheetId="23" r:id="rId6"/>
    <sheet name="Кабинеты" sheetId="3" r:id="rId7"/>
  </sheets>
  <calcPr calcId="144525"/>
</workbook>
</file>

<file path=xl/calcChain.xml><?xml version="1.0" encoding="utf-8"?>
<calcChain xmlns="http://schemas.openxmlformats.org/spreadsheetml/2006/main">
  <c r="I19" i="25" l="1"/>
  <c r="R17" i="25"/>
  <c r="P19" i="25"/>
  <c r="L19" i="25"/>
  <c r="D19" i="25"/>
  <c r="R18" i="25"/>
  <c r="R16" i="25"/>
  <c r="R15" i="25"/>
  <c r="R14" i="25"/>
  <c r="R13" i="25"/>
  <c r="AX9" i="25"/>
  <c r="R19" i="25" l="1"/>
  <c r="Z155" i="22" l="1"/>
  <c r="Y158" i="22"/>
  <c r="Z83" i="22"/>
  <c r="Y83" i="22"/>
  <c r="Z74" i="22"/>
  <c r="X117" i="22"/>
  <c r="X85" i="22"/>
  <c r="AV85" i="22"/>
  <c r="X131" i="22"/>
  <c r="X132" i="22" l="1"/>
  <c r="Y132" i="22" s="1"/>
  <c r="BB157" i="22"/>
  <c r="X123" i="22"/>
  <c r="Y123" i="22" s="1"/>
  <c r="CD115" i="22"/>
  <c r="X98" i="22"/>
  <c r="T98" i="22" s="1"/>
  <c r="X76" i="22"/>
  <c r="U123" i="22"/>
  <c r="U103" i="22"/>
  <c r="BB89" i="22"/>
  <c r="BN118" i="22"/>
  <c r="BN117" i="22"/>
  <c r="BN122" i="22"/>
  <c r="BN91" i="22"/>
  <c r="CF115" i="22"/>
  <c r="BQ74" i="22"/>
  <c r="BQ83" i="22"/>
  <c r="CF83" i="22"/>
  <c r="CE83" i="22"/>
  <c r="BN98" i="22"/>
  <c r="X97" i="22"/>
  <c r="T97" i="22" s="1"/>
  <c r="BN97" i="22"/>
  <c r="CH126" i="22"/>
  <c r="BR126" i="22"/>
  <c r="V95" i="22"/>
  <c r="U95" i="22"/>
  <c r="CL129" i="22"/>
  <c r="U132" i="22"/>
  <c r="U131" i="22"/>
  <c r="BP115" i="22"/>
  <c r="BP101" i="22" s="1"/>
  <c r="BP99" i="22" s="1"/>
  <c r="CD78" i="22"/>
  <c r="CD76" i="22"/>
  <c r="BN115" i="22" l="1"/>
  <c r="V122" i="22"/>
  <c r="V121" i="22"/>
  <c r="V120" i="22"/>
  <c r="V119" i="22"/>
  <c r="V118" i="22"/>
  <c r="V117" i="22"/>
  <c r="BH76" i="22"/>
  <c r="BH78" i="22"/>
  <c r="BO115" i="22"/>
  <c r="U122" i="22"/>
  <c r="U118" i="22"/>
  <c r="U117" i="22"/>
  <c r="V105" i="22"/>
  <c r="U105" i="22"/>
  <c r="BH127" i="22"/>
  <c r="BL126" i="22"/>
  <c r="BH126" i="22" s="1"/>
  <c r="X78" i="22"/>
  <c r="T78" i="22" s="1"/>
  <c r="BR100" i="22"/>
  <c r="BR99" i="22" s="1"/>
  <c r="X118" i="22"/>
  <c r="AZ100" i="22"/>
  <c r="AV100" i="22"/>
  <c r="BF160" i="22"/>
  <c r="BF100" i="22" s="1"/>
  <c r="BF99" i="22" s="1"/>
  <c r="CJ78" i="22"/>
  <c r="CJ76" i="22"/>
  <c r="T132" i="22"/>
  <c r="CJ127" i="22"/>
  <c r="CJ170" i="22" s="1"/>
  <c r="CJ128" i="22"/>
  <c r="AB128" i="22" s="1"/>
  <c r="CN126" i="22"/>
  <c r="CN115" i="22" s="1"/>
  <c r="CG83" i="22"/>
  <c r="X96" i="22"/>
  <c r="T96" i="22" s="1"/>
  <c r="X95" i="22"/>
  <c r="T95" i="22" s="1"/>
  <c r="X92" i="22"/>
  <c r="X125" i="22"/>
  <c r="Y125" i="22" s="1"/>
  <c r="X124" i="22"/>
  <c r="Y124" i="22" s="1"/>
  <c r="V116" i="22"/>
  <c r="U116" i="22"/>
  <c r="CJ138" i="22"/>
  <c r="CM115" i="22"/>
  <c r="CJ116" i="22"/>
  <c r="T116" i="22" s="1"/>
  <c r="CJ130" i="22"/>
  <c r="T130" i="22" s="1"/>
  <c r="V130" i="22"/>
  <c r="V129" i="22" s="1"/>
  <c r="CF102" i="22"/>
  <c r="CM129" i="22"/>
  <c r="CN136" i="22"/>
  <c r="CH136" i="22"/>
  <c r="CD137" i="22"/>
  <c r="CD127" i="22"/>
  <c r="T91" i="22"/>
  <c r="BN96" i="22"/>
  <c r="BN83" i="22" s="1"/>
  <c r="BN78" i="22"/>
  <c r="BN76" i="22"/>
  <c r="BJ115" i="22"/>
  <c r="BL112" i="22"/>
  <c r="V156" i="22"/>
  <c r="U156" i="22"/>
  <c r="V157" i="22"/>
  <c r="U157" i="22"/>
  <c r="W157" i="22"/>
  <c r="BB156" i="22"/>
  <c r="T156" i="22" s="1"/>
  <c r="BB75" i="22"/>
  <c r="U121" i="22"/>
  <c r="U120" i="22"/>
  <c r="U119" i="22"/>
  <c r="X122" i="22"/>
  <c r="Y122" i="22" s="1"/>
  <c r="BH103" i="22"/>
  <c r="V104" i="22"/>
  <c r="U104" i="22"/>
  <c r="V103" i="22"/>
  <c r="BH114" i="22"/>
  <c r="BH113" i="22"/>
  <c r="T113" i="22" s="1"/>
  <c r="BJ102" i="22"/>
  <c r="V102" i="22" l="1"/>
  <c r="V115" i="22"/>
  <c r="U115" i="22"/>
  <c r="T122" i="22"/>
  <c r="BL100" i="22"/>
  <c r="CJ136" i="22"/>
  <c r="CJ171" i="22"/>
  <c r="BH170" i="22"/>
  <c r="T114" i="22"/>
  <c r="BH171" i="22"/>
  <c r="CD136" i="22"/>
  <c r="CD170" i="22"/>
  <c r="CH100" i="22"/>
  <c r="CH99" i="22" s="1"/>
  <c r="CH73" i="22" s="1"/>
  <c r="AB114" i="22"/>
  <c r="AB113" i="22"/>
  <c r="CD126" i="22"/>
  <c r="BL99" i="22"/>
  <c r="T125" i="22"/>
  <c r="BH112" i="22"/>
  <c r="BH100" i="22" s="1"/>
  <c r="CN100" i="22"/>
  <c r="CN99" i="22" s="1"/>
  <c r="CJ126" i="22"/>
  <c r="BH74" i="22"/>
  <c r="CD95" i="22"/>
  <c r="CD83" i="22" s="1"/>
  <c r="CJ125" i="22"/>
  <c r="BH121" i="22"/>
  <c r="BH120" i="22"/>
  <c r="BH119" i="22"/>
  <c r="BH118" i="22"/>
  <c r="BH117" i="22"/>
  <c r="X133" i="22"/>
  <c r="X104" i="22"/>
  <c r="CJ133" i="22"/>
  <c r="CJ132" i="22"/>
  <c r="CJ131" i="22"/>
  <c r="CD132" i="22"/>
  <c r="CD131" i="22"/>
  <c r="X105" i="22"/>
  <c r="V158" i="22"/>
  <c r="U158" i="22"/>
  <c r="BD155" i="22"/>
  <c r="BC155" i="22"/>
  <c r="V89" i="22"/>
  <c r="U89" i="22"/>
  <c r="U90" i="22"/>
  <c r="BH105" i="22"/>
  <c r="BH104" i="22"/>
  <c r="BB102" i="22"/>
  <c r="AV157" i="22"/>
  <c r="T157" i="22" s="1"/>
  <c r="X159" i="22"/>
  <c r="Y159" i="22" s="1"/>
  <c r="BD102" i="22"/>
  <c r="BB78" i="22"/>
  <c r="BB76" i="22"/>
  <c r="BB159" i="22"/>
  <c r="T159" i="22" s="1"/>
  <c r="AV82" i="22"/>
  <c r="AV90" i="22"/>
  <c r="AW83" i="22"/>
  <c r="V90" i="22"/>
  <c r="AV86" i="22"/>
  <c r="T155" i="22" l="1"/>
  <c r="T112" i="22"/>
  <c r="CD100" i="22"/>
  <c r="Y133" i="22"/>
  <c r="CD129" i="22"/>
  <c r="CJ100" i="22"/>
  <c r="AB112" i="22"/>
  <c r="CJ115" i="22"/>
  <c r="CJ129" i="22"/>
  <c r="BH115" i="22"/>
  <c r="BH102" i="22"/>
  <c r="BB155" i="22"/>
  <c r="AX83" i="22"/>
  <c r="AV78" i="22"/>
  <c r="AV76" i="22"/>
  <c r="BH92" i="22"/>
  <c r="X90" i="22"/>
  <c r="AV74" i="22" l="1"/>
  <c r="X89" i="22"/>
  <c r="AV89" i="22"/>
  <c r="AV83" i="22" s="1"/>
  <c r="X88" i="22"/>
  <c r="X87" i="22"/>
  <c r="X86" i="22"/>
  <c r="BB88" i="22"/>
  <c r="BB87" i="22"/>
  <c r="V86" i="22"/>
  <c r="U86" i="22"/>
  <c r="BY76" i="22"/>
  <c r="BT76" i="22"/>
  <c r="X80" i="22"/>
  <c r="T80" i="22" s="1"/>
  <c r="BB80" i="22"/>
  <c r="BB81" i="22"/>
  <c r="X77" i="22"/>
  <c r="T77" i="22" s="1"/>
  <c r="BN77" i="22"/>
  <c r="BN74" i="22" s="1"/>
  <c r="CO74" i="22"/>
  <c r="CN74" i="22"/>
  <c r="CL74" i="22"/>
  <c r="CK74" i="22"/>
  <c r="CJ74" i="22"/>
  <c r="CI74" i="22"/>
  <c r="CH74" i="22"/>
  <c r="CG74" i="22"/>
  <c r="CF74" i="22"/>
  <c r="CE74" i="22"/>
  <c r="CD74" i="22"/>
  <c r="BS74" i="22"/>
  <c r="BR74" i="22"/>
  <c r="BP74" i="22"/>
  <c r="BO74" i="22"/>
  <c r="BM74" i="22"/>
  <c r="BL74" i="22"/>
  <c r="BJ74" i="22"/>
  <c r="BI74" i="22"/>
  <c r="BG74" i="22"/>
  <c r="BF74" i="22"/>
  <c r="BD74" i="22"/>
  <c r="BC74" i="22"/>
  <c r="BA74" i="22"/>
  <c r="AZ74" i="22"/>
  <c r="AY74" i="22"/>
  <c r="AX74" i="22"/>
  <c r="AW74" i="22"/>
  <c r="AU74" i="22"/>
  <c r="AT74" i="22"/>
  <c r="AS74" i="22"/>
  <c r="AR74" i="22"/>
  <c r="AQ74" i="22"/>
  <c r="AO74" i="22"/>
  <c r="AB74" i="22"/>
  <c r="AA74" i="22"/>
  <c r="CO83" i="22"/>
  <c r="CN83" i="22"/>
  <c r="CL83" i="22"/>
  <c r="CK83" i="22"/>
  <c r="CI83" i="22"/>
  <c r="CH83" i="22"/>
  <c r="BS83" i="22"/>
  <c r="BR83" i="22"/>
  <c r="BP83" i="22"/>
  <c r="BO83" i="22"/>
  <c r="BM83" i="22"/>
  <c r="BL83" i="22"/>
  <c r="BK83" i="22"/>
  <c r="BJ83" i="22"/>
  <c r="BI83" i="22"/>
  <c r="BG83" i="22"/>
  <c r="BF83" i="22"/>
  <c r="BE83" i="22"/>
  <c r="BD83" i="22"/>
  <c r="BC83" i="22"/>
  <c r="BA83" i="22"/>
  <c r="AZ83" i="22"/>
  <c r="AY83" i="22"/>
  <c r="AU83" i="22"/>
  <c r="AT83" i="22"/>
  <c r="AS83" i="22"/>
  <c r="AR83" i="22"/>
  <c r="BU83" i="22"/>
  <c r="BV83" i="22"/>
  <c r="BW83" i="22"/>
  <c r="BX83" i="22"/>
  <c r="BZ83" i="22"/>
  <c r="CA83" i="22"/>
  <c r="CB83" i="22"/>
  <c r="CC83" i="22"/>
  <c r="BB84" i="22"/>
  <c r="BT84" i="22"/>
  <c r="BY84" i="22"/>
  <c r="BT85" i="22"/>
  <c r="BY85" i="22"/>
  <c r="BH83" i="22"/>
  <c r="BT88" i="22"/>
  <c r="BY88" i="22"/>
  <c r="BT89" i="22"/>
  <c r="BY89" i="22"/>
  <c r="BT91" i="22"/>
  <c r="BY91" i="22"/>
  <c r="BT92" i="22"/>
  <c r="BY92" i="22"/>
  <c r="CJ83" i="22"/>
  <c r="BT93" i="22"/>
  <c r="BY93" i="22"/>
  <c r="CM93" i="22"/>
  <c r="CM83" i="22" s="1"/>
  <c r="AQ83" i="22"/>
  <c r="AO83" i="22"/>
  <c r="AB83" i="22"/>
  <c r="AA83" i="22"/>
  <c r="AO69" i="22"/>
  <c r="BB74" i="22" l="1"/>
  <c r="BB83" i="22"/>
  <c r="BT83" i="22"/>
  <c r="BY83" i="22"/>
  <c r="CM74" i="22"/>
  <c r="BY78" i="22"/>
  <c r="BT78" i="22"/>
  <c r="BK74" i="22"/>
  <c r="BE74" i="22" l="1"/>
  <c r="AL10" i="25"/>
  <c r="R10" i="25"/>
  <c r="K10" i="25"/>
  <c r="H10" i="25"/>
  <c r="C10" i="25"/>
  <c r="AB8" i="25"/>
  <c r="AX8" i="25" s="1"/>
  <c r="AB7" i="25"/>
  <c r="AX7" i="25" s="1"/>
  <c r="AB6" i="25"/>
  <c r="AX6" i="25" s="1"/>
  <c r="AX10" i="25" l="1"/>
  <c r="AB10" i="25"/>
  <c r="BY176" i="22" l="1"/>
  <c r="BT176" i="22"/>
  <c r="BY175" i="22"/>
  <c r="BT175" i="22"/>
  <c r="CJ174" i="22"/>
  <c r="CP174" i="22" s="1"/>
  <c r="BY162" i="22"/>
  <c r="BT162" i="22"/>
  <c r="BB162" i="22"/>
  <c r="BB171" i="22" s="1"/>
  <c r="AI162" i="22"/>
  <c r="AD162" i="22"/>
  <c r="AC162" i="22"/>
  <c r="AB162" i="22"/>
  <c r="BY161" i="22"/>
  <c r="BT161" i="22"/>
  <c r="BB161" i="22"/>
  <c r="BB170" i="22" s="1"/>
  <c r="AI161" i="22"/>
  <c r="AD161" i="22"/>
  <c r="AC161" i="22"/>
  <c r="AB161" i="22"/>
  <c r="AC158" i="22"/>
  <c r="X157" i="22"/>
  <c r="U155" i="22"/>
  <c r="CO155" i="22"/>
  <c r="CM155" i="22"/>
  <c r="CL155" i="22"/>
  <c r="CK155" i="22"/>
  <c r="CJ155" i="22"/>
  <c r="CI155" i="22"/>
  <c r="CH155" i="22"/>
  <c r="CG155" i="22"/>
  <c r="CE155" i="22"/>
  <c r="CD155" i="22"/>
  <c r="BS155" i="22"/>
  <c r="BR155" i="22"/>
  <c r="BQ155" i="22"/>
  <c r="BP155" i="22"/>
  <c r="BO155" i="22"/>
  <c r="BN155" i="22"/>
  <c r="BM155" i="22"/>
  <c r="BL155" i="22"/>
  <c r="BK155" i="22"/>
  <c r="BI155" i="22"/>
  <c r="BH155" i="22"/>
  <c r="BG155" i="22"/>
  <c r="BE155" i="22"/>
  <c r="BD101" i="22"/>
  <c r="BD99" i="22" s="1"/>
  <c r="BD73" i="22" s="1"/>
  <c r="BB173" i="22" s="1"/>
  <c r="BA155" i="22"/>
  <c r="AZ155" i="22"/>
  <c r="AY155" i="22"/>
  <c r="AW155" i="22"/>
  <c r="AU155" i="22"/>
  <c r="AT155" i="22"/>
  <c r="AS155" i="22"/>
  <c r="AQ155" i="22"/>
  <c r="AP155" i="22"/>
  <c r="AN155" i="22"/>
  <c r="AM155" i="22"/>
  <c r="AL155" i="22"/>
  <c r="AJ155" i="22"/>
  <c r="AH155" i="22"/>
  <c r="AG155" i="22"/>
  <c r="AF155" i="22"/>
  <c r="AE155" i="22"/>
  <c r="AA155" i="22"/>
  <c r="W155" i="22"/>
  <c r="CJ154" i="22"/>
  <c r="CD154" i="22"/>
  <c r="BY154" i="22"/>
  <c r="BT154" i="22"/>
  <c r="BN154" i="22"/>
  <c r="BH154" i="22"/>
  <c r="BB154" i="22"/>
  <c r="AV154" i="22"/>
  <c r="AI154" i="22"/>
  <c r="AD154" i="22"/>
  <c r="AB154" i="22"/>
  <c r="T154" i="22" s="1"/>
  <c r="CJ153" i="22"/>
  <c r="CD153" i="22"/>
  <c r="BY153" i="22"/>
  <c r="BT153" i="22"/>
  <c r="BN153" i="22"/>
  <c r="BH153" i="22"/>
  <c r="BB153" i="22"/>
  <c r="AV153" i="22"/>
  <c r="AI153" i="22"/>
  <c r="AD153" i="22"/>
  <c r="AB153" i="22"/>
  <c r="T153" i="22" s="1"/>
  <c r="CJ152" i="22"/>
  <c r="CD152" i="22"/>
  <c r="BY152" i="22"/>
  <c r="BT152" i="22"/>
  <c r="BN152" i="22"/>
  <c r="BH152" i="22"/>
  <c r="BB152" i="22"/>
  <c r="AV152" i="22"/>
  <c r="AI152" i="22"/>
  <c r="AD152" i="22"/>
  <c r="AB152" i="22"/>
  <c r="X152" i="22"/>
  <c r="W152" i="22"/>
  <c r="U152" i="22"/>
  <c r="CJ151" i="22"/>
  <c r="CD151" i="22"/>
  <c r="BY151" i="22"/>
  <c r="BT151" i="22"/>
  <c r="BN151" i="22"/>
  <c r="BH151" i="22"/>
  <c r="BB151" i="22"/>
  <c r="AV151" i="22"/>
  <c r="AI151" i="22"/>
  <c r="AD151" i="22"/>
  <c r="AB151" i="22"/>
  <c r="X151" i="22"/>
  <c r="W151" i="22"/>
  <c r="U151" i="22"/>
  <c r="CJ150" i="22"/>
  <c r="CD150" i="22"/>
  <c r="BY150" i="22"/>
  <c r="BT150" i="22"/>
  <c r="BN150" i="22"/>
  <c r="BH150" i="22"/>
  <c r="BB150" i="22"/>
  <c r="AV150" i="22"/>
  <c r="AI150" i="22"/>
  <c r="AD150" i="22"/>
  <c r="AB150" i="22"/>
  <c r="X150" i="22"/>
  <c r="W150" i="22"/>
  <c r="U150" i="22"/>
  <c r="CJ149" i="22"/>
  <c r="CD149" i="22"/>
  <c r="BY149" i="22"/>
  <c r="BT149" i="22"/>
  <c r="BN149" i="22"/>
  <c r="BH149" i="22"/>
  <c r="BB149" i="22"/>
  <c r="AV149" i="22"/>
  <c r="AI149" i="22"/>
  <c r="AD149" i="22"/>
  <c r="AB149" i="22"/>
  <c r="X149" i="22"/>
  <c r="W149" i="22"/>
  <c r="W147" i="22" s="1"/>
  <c r="U149" i="22"/>
  <c r="U148" i="22"/>
  <c r="T148" i="22"/>
  <c r="CO147" i="22"/>
  <c r="CN147" i="22"/>
  <c r="CM147" i="22"/>
  <c r="CK147" i="22"/>
  <c r="CI147" i="22"/>
  <c r="CH147" i="22"/>
  <c r="CG147" i="22"/>
  <c r="CE147" i="22"/>
  <c r="CC147" i="22"/>
  <c r="CB147" i="22"/>
  <c r="CA147" i="22"/>
  <c r="BZ147" i="22"/>
  <c r="BX147" i="22"/>
  <c r="BW147" i="22"/>
  <c r="BV147" i="22"/>
  <c r="BU147" i="22"/>
  <c r="BS147" i="22"/>
  <c r="BR147" i="22"/>
  <c r="BQ147" i="22"/>
  <c r="BO147" i="22"/>
  <c r="BM147" i="22"/>
  <c r="BL147" i="22"/>
  <c r="BK147" i="22"/>
  <c r="BI147" i="22"/>
  <c r="BG147" i="22"/>
  <c r="BF147" i="22"/>
  <c r="BE147" i="22"/>
  <c r="BC147" i="22"/>
  <c r="BA147" i="22"/>
  <c r="AZ147" i="22"/>
  <c r="AY147" i="22"/>
  <c r="AW147" i="22"/>
  <c r="AN147" i="22"/>
  <c r="AM147" i="22"/>
  <c r="AL147" i="22"/>
  <c r="AJ147" i="22"/>
  <c r="AH147" i="22"/>
  <c r="AG147" i="22"/>
  <c r="AF147" i="22"/>
  <c r="AE147" i="22"/>
  <c r="AC147" i="22"/>
  <c r="AA147" i="22"/>
  <c r="Z147" i="22"/>
  <c r="CJ146" i="22"/>
  <c r="CD146" i="22"/>
  <c r="BY146" i="22"/>
  <c r="BT146" i="22"/>
  <c r="BN146" i="22"/>
  <c r="BH146" i="22"/>
  <c r="BB146" i="22"/>
  <c r="AV146" i="22"/>
  <c r="AI146" i="22"/>
  <c r="AD146" i="22"/>
  <c r="AB146" i="22"/>
  <c r="T146" i="22" s="1"/>
  <c r="CJ145" i="22"/>
  <c r="CD145" i="22"/>
  <c r="BY145" i="22"/>
  <c r="BT145" i="22"/>
  <c r="BN145" i="22"/>
  <c r="BH145" i="22"/>
  <c r="BB145" i="22"/>
  <c r="AV145" i="22"/>
  <c r="AI145" i="22"/>
  <c r="AD145" i="22"/>
  <c r="AB145" i="22"/>
  <c r="T145" i="22" s="1"/>
  <c r="CJ144" i="22"/>
  <c r="CD144" i="22"/>
  <c r="BY144" i="22"/>
  <c r="BT144" i="22"/>
  <c r="BN144" i="22"/>
  <c r="BH144" i="22"/>
  <c r="BB144" i="22"/>
  <c r="AV144" i="22"/>
  <c r="AI144" i="22"/>
  <c r="AD144" i="22"/>
  <c r="AB144" i="22"/>
  <c r="X144" i="22"/>
  <c r="Y144" i="22" s="1"/>
  <c r="W144" i="22"/>
  <c r="U144" i="22"/>
  <c r="CJ143" i="22"/>
  <c r="CD143" i="22"/>
  <c r="BY143" i="22"/>
  <c r="BT143" i="22"/>
  <c r="BN143" i="22"/>
  <c r="BH143" i="22"/>
  <c r="BB143" i="22"/>
  <c r="AV143" i="22"/>
  <c r="AI143" i="22"/>
  <c r="AD143" i="22"/>
  <c r="AB143" i="22"/>
  <c r="X143" i="22"/>
  <c r="Y143" i="22" s="1"/>
  <c r="W143" i="22"/>
  <c r="U143" i="22"/>
  <c r="CJ142" i="22"/>
  <c r="CD142" i="22"/>
  <c r="BY142" i="22"/>
  <c r="BT142" i="22"/>
  <c r="BN142" i="22"/>
  <c r="BH142" i="22"/>
  <c r="BB142" i="22"/>
  <c r="AV142" i="22"/>
  <c r="AI142" i="22"/>
  <c r="AD142" i="22"/>
  <c r="AB142" i="22"/>
  <c r="X142" i="22"/>
  <c r="Y142" i="22" s="1"/>
  <c r="W142" i="22"/>
  <c r="U142" i="22"/>
  <c r="CJ141" i="22"/>
  <c r="CD141" i="22"/>
  <c r="BY141" i="22"/>
  <c r="BT141" i="22"/>
  <c r="BN141" i="22"/>
  <c r="BH141" i="22"/>
  <c r="BB141" i="22"/>
  <c r="AV141" i="22"/>
  <c r="AI141" i="22"/>
  <c r="AD141" i="22"/>
  <c r="AB141" i="22"/>
  <c r="X141" i="22"/>
  <c r="Y141" i="22" s="1"/>
  <c r="Y139" i="22" s="1"/>
  <c r="W141" i="22"/>
  <c r="W139" i="22" s="1"/>
  <c r="U141" i="22"/>
  <c r="U140" i="22"/>
  <c r="T140" i="22"/>
  <c r="CO139" i="22"/>
  <c r="CN139" i="22"/>
  <c r="CM139" i="22"/>
  <c r="CK139" i="22"/>
  <c r="CI139" i="22"/>
  <c r="CH139" i="22"/>
  <c r="CG139" i="22"/>
  <c r="CE139" i="22"/>
  <c r="CC139" i="22"/>
  <c r="CB139" i="22"/>
  <c r="CA139" i="22"/>
  <c r="BZ139" i="22"/>
  <c r="BX139" i="22"/>
  <c r="BW139" i="22"/>
  <c r="BV139" i="22"/>
  <c r="BU139" i="22"/>
  <c r="BS139" i="22"/>
  <c r="BR139" i="22"/>
  <c r="BQ139" i="22"/>
  <c r="BO139" i="22"/>
  <c r="BM139" i="22"/>
  <c r="BL139" i="22"/>
  <c r="BK139" i="22"/>
  <c r="BI139" i="22"/>
  <c r="BG139" i="22"/>
  <c r="BF139" i="22"/>
  <c r="BE139" i="22"/>
  <c r="BC139" i="22"/>
  <c r="BA139" i="22"/>
  <c r="AZ139" i="22"/>
  <c r="AY139" i="22"/>
  <c r="AW139" i="22"/>
  <c r="AN139" i="22"/>
  <c r="AM139" i="22"/>
  <c r="AL139" i="22"/>
  <c r="AJ139" i="22"/>
  <c r="AH139" i="22"/>
  <c r="AG139" i="22"/>
  <c r="AF139" i="22"/>
  <c r="AE139" i="22"/>
  <c r="AC139" i="22"/>
  <c r="AA139" i="22"/>
  <c r="Z139" i="22"/>
  <c r="BY138" i="22"/>
  <c r="BT138" i="22"/>
  <c r="AI138" i="22"/>
  <c r="AD138" i="22"/>
  <c r="AB138" i="22"/>
  <c r="T138" i="22" s="1"/>
  <c r="BY137" i="22"/>
  <c r="BT137" i="22"/>
  <c r="AI137" i="22"/>
  <c r="AD137" i="22"/>
  <c r="AB137" i="22"/>
  <c r="BY135" i="22"/>
  <c r="BT135" i="22"/>
  <c r="BB135" i="22"/>
  <c r="AI135" i="22"/>
  <c r="AD135" i="22"/>
  <c r="AB135" i="22"/>
  <c r="X135" i="22"/>
  <c r="Y135" i="22" s="1"/>
  <c r="W135" i="22"/>
  <c r="U135" i="22"/>
  <c r="BY134" i="22"/>
  <c r="BT134" i="22"/>
  <c r="BB134" i="22"/>
  <c r="AI134" i="22"/>
  <c r="AD134" i="22"/>
  <c r="AB134" i="22"/>
  <c r="X134" i="22"/>
  <c r="W134" i="22"/>
  <c r="U134" i="22"/>
  <c r="BY133" i="22"/>
  <c r="BT133" i="22"/>
  <c r="AI133" i="22"/>
  <c r="AD133" i="22"/>
  <c r="BY131" i="22"/>
  <c r="BT131" i="22"/>
  <c r="AI131" i="22"/>
  <c r="AD131" i="22"/>
  <c r="Y131" i="22"/>
  <c r="W131" i="22"/>
  <c r="T131" i="22" s="1"/>
  <c r="U130" i="22"/>
  <c r="CO129" i="22"/>
  <c r="CN129" i="22"/>
  <c r="CK129" i="22"/>
  <c r="CI129" i="22"/>
  <c r="CG129" i="22"/>
  <c r="CF129" i="22"/>
  <c r="CF101" i="22" s="1"/>
  <c r="CF99" i="22" s="1"/>
  <c r="CF73" i="22" s="1"/>
  <c r="CE129" i="22"/>
  <c r="CC129" i="22"/>
  <c r="CB129" i="22"/>
  <c r="CA129" i="22"/>
  <c r="BZ129" i="22"/>
  <c r="BX129" i="22"/>
  <c r="BW129" i="22"/>
  <c r="BV129" i="22"/>
  <c r="BU129" i="22"/>
  <c r="BS129" i="22"/>
  <c r="BR129" i="22"/>
  <c r="BQ129" i="22"/>
  <c r="BO129" i="22"/>
  <c r="BN129" i="22"/>
  <c r="BM129" i="22"/>
  <c r="BL129" i="22"/>
  <c r="BK129" i="22"/>
  <c r="BJ129" i="22"/>
  <c r="BI129" i="22"/>
  <c r="BG129" i="22"/>
  <c r="BF129" i="22"/>
  <c r="BC129" i="22"/>
  <c r="BA129" i="22"/>
  <c r="AZ129" i="22"/>
  <c r="AY129" i="22"/>
  <c r="AW129" i="22"/>
  <c r="AV129" i="22"/>
  <c r="AU129" i="22"/>
  <c r="AT129" i="22"/>
  <c r="AS129" i="22"/>
  <c r="AR129" i="22"/>
  <c r="AQ129" i="22"/>
  <c r="AP129" i="22"/>
  <c r="AO129" i="22"/>
  <c r="AN129" i="22"/>
  <c r="AM129" i="22"/>
  <c r="AL129" i="22"/>
  <c r="AJ129" i="22"/>
  <c r="AH129" i="22"/>
  <c r="AG129" i="22"/>
  <c r="AF129" i="22"/>
  <c r="AE129" i="22"/>
  <c r="AC129" i="22"/>
  <c r="AA129" i="22"/>
  <c r="Z129" i="22"/>
  <c r="BY128" i="22"/>
  <c r="BT128" i="22"/>
  <c r="AI128" i="22"/>
  <c r="AD128" i="22"/>
  <c r="T128" i="22"/>
  <c r="BY127" i="22"/>
  <c r="BT127" i="22"/>
  <c r="BN127" i="22"/>
  <c r="AI127" i="22"/>
  <c r="AD127" i="22"/>
  <c r="BQ115" i="22"/>
  <c r="AI122" i="22"/>
  <c r="AD122" i="22"/>
  <c r="AC122" i="22"/>
  <c r="BY121" i="22"/>
  <c r="BT121" i="22"/>
  <c r="AI121" i="22"/>
  <c r="AD121" i="22"/>
  <c r="AC121" i="22"/>
  <c r="X121" i="22"/>
  <c r="Y121" i="22" s="1"/>
  <c r="W121" i="22"/>
  <c r="BY120" i="22"/>
  <c r="BT120" i="22"/>
  <c r="AI120" i="22"/>
  <c r="AD120" i="22"/>
  <c r="AC120" i="22"/>
  <c r="X120" i="22"/>
  <c r="Y120" i="22" s="1"/>
  <c r="W120" i="22"/>
  <c r="BY119" i="22"/>
  <c r="BT119" i="22"/>
  <c r="AI119" i="22"/>
  <c r="AD119" i="22"/>
  <c r="AC119" i="22"/>
  <c r="X119" i="22"/>
  <c r="W119" i="22"/>
  <c r="BY118" i="22"/>
  <c r="BT118" i="22"/>
  <c r="AI118" i="22"/>
  <c r="AD118" i="22"/>
  <c r="AC118" i="22"/>
  <c r="Y118" i="22"/>
  <c r="W118" i="22"/>
  <c r="T118" i="22" s="1"/>
  <c r="BY117" i="22"/>
  <c r="BT117" i="22"/>
  <c r="AI117" i="22"/>
  <c r="AD117" i="22"/>
  <c r="Y117" i="22"/>
  <c r="W117" i="22"/>
  <c r="T117" i="22" s="1"/>
  <c r="CO115" i="22"/>
  <c r="CL115" i="22"/>
  <c r="CK115" i="22"/>
  <c r="CI115" i="22"/>
  <c r="CG115" i="22"/>
  <c r="CE115" i="22"/>
  <c r="CC115" i="22"/>
  <c r="CB115" i="22"/>
  <c r="CA115" i="22"/>
  <c r="BZ115" i="22"/>
  <c r="BX115" i="22"/>
  <c r="BW115" i="22"/>
  <c r="BV115" i="22"/>
  <c r="BU115" i="22"/>
  <c r="BS115" i="22"/>
  <c r="BM115" i="22"/>
  <c r="BK115" i="22"/>
  <c r="BI115" i="22"/>
  <c r="BG115" i="22"/>
  <c r="BF115" i="22"/>
  <c r="BE115" i="22"/>
  <c r="BC115" i="22"/>
  <c r="BB115" i="22"/>
  <c r="BA115" i="22"/>
  <c r="AZ115" i="22"/>
  <c r="AY115" i="22"/>
  <c r="AW115" i="22"/>
  <c r="AV115" i="22"/>
  <c r="AU115" i="22"/>
  <c r="AT115" i="22"/>
  <c r="AS115" i="22"/>
  <c r="AR115" i="22"/>
  <c r="AQ115" i="22"/>
  <c r="AP115" i="22"/>
  <c r="AO115" i="22"/>
  <c r="AN115" i="22"/>
  <c r="AM115" i="22"/>
  <c r="AL115" i="22"/>
  <c r="AJ115" i="22"/>
  <c r="AH115" i="22"/>
  <c r="AG115" i="22"/>
  <c r="AF115" i="22"/>
  <c r="AE115" i="22"/>
  <c r="AA115" i="22"/>
  <c r="Z115" i="22"/>
  <c r="BY114" i="22"/>
  <c r="BT114" i="22"/>
  <c r="AI114" i="22"/>
  <c r="AD114" i="22"/>
  <c r="CN102" i="22"/>
  <c r="CN101" i="22" s="1"/>
  <c r="CN73" i="22" s="1"/>
  <c r="G9" i="22"/>
  <c r="BY113" i="22"/>
  <c r="BT113" i="22"/>
  <c r="AI113" i="22"/>
  <c r="AD113" i="22"/>
  <c r="CJ111" i="22"/>
  <c r="CD111" i="22"/>
  <c r="BY111" i="22"/>
  <c r="BT111" i="22"/>
  <c r="AI111" i="22"/>
  <c r="AD111" i="22"/>
  <c r="AC111" i="22"/>
  <c r="AB111" i="22"/>
  <c r="X111" i="22"/>
  <c r="Y111" i="22" s="1"/>
  <c r="W111" i="22"/>
  <c r="U111" i="22"/>
  <c r="CJ110" i="22"/>
  <c r="CD110" i="22"/>
  <c r="BY110" i="22"/>
  <c r="BT110" i="22"/>
  <c r="AI110" i="22"/>
  <c r="AD110" i="22"/>
  <c r="AC110" i="22"/>
  <c r="AB110" i="22"/>
  <c r="X110" i="22"/>
  <c r="W110" i="22"/>
  <c r="U110" i="22"/>
  <c r="CJ109" i="22"/>
  <c r="CD109" i="22"/>
  <c r="BY109" i="22"/>
  <c r="BT109" i="22"/>
  <c r="AI109" i="22"/>
  <c r="AD109" i="22"/>
  <c r="AC109" i="22"/>
  <c r="AB109" i="22"/>
  <c r="X109" i="22"/>
  <c r="Y109" i="22" s="1"/>
  <c r="W109" i="22"/>
  <c r="U109" i="22"/>
  <c r="CJ108" i="22"/>
  <c r="CD108" i="22"/>
  <c r="BY108" i="22"/>
  <c r="BT108" i="22"/>
  <c r="AI108" i="22"/>
  <c r="AD108" i="22"/>
  <c r="AC108" i="22"/>
  <c r="AB108" i="22"/>
  <c r="X108" i="22"/>
  <c r="W108" i="22"/>
  <c r="U108" i="22"/>
  <c r="CJ107" i="22"/>
  <c r="CD107" i="22"/>
  <c r="BY107" i="22"/>
  <c r="BT107" i="22"/>
  <c r="AI107" i="22"/>
  <c r="AD107" i="22"/>
  <c r="AC107" i="22"/>
  <c r="AB107" i="22"/>
  <c r="X107" i="22"/>
  <c r="Y107" i="22" s="1"/>
  <c r="W107" i="22"/>
  <c r="U107" i="22"/>
  <c r="CJ106" i="22"/>
  <c r="CD106" i="22"/>
  <c r="BY106" i="22"/>
  <c r="BT106" i="22"/>
  <c r="AI106" i="22"/>
  <c r="AD106" i="22"/>
  <c r="AC106" i="22"/>
  <c r="AB106" i="22"/>
  <c r="X106" i="22"/>
  <c r="W106" i="22"/>
  <c r="U106" i="22"/>
  <c r="W105" i="22"/>
  <c r="T105" i="22" s="1"/>
  <c r="BY104" i="22"/>
  <c r="BT104" i="22"/>
  <c r="AI104" i="22"/>
  <c r="AD104" i="22"/>
  <c r="W104" i="22"/>
  <c r="T104" i="22" s="1"/>
  <c r="T103" i="22"/>
  <c r="CO102" i="22"/>
  <c r="CM102" i="22"/>
  <c r="CL102" i="22"/>
  <c r="CK102" i="22"/>
  <c r="CI102" i="22"/>
  <c r="CH102" i="22"/>
  <c r="CG102" i="22"/>
  <c r="CE102" i="22"/>
  <c r="CC102" i="22"/>
  <c r="CB102" i="22"/>
  <c r="CA102" i="22"/>
  <c r="BZ102" i="22"/>
  <c r="BX102" i="22"/>
  <c r="BW102" i="22"/>
  <c r="BV102" i="22"/>
  <c r="BU102" i="22"/>
  <c r="BS102" i="22"/>
  <c r="BR102" i="22"/>
  <c r="BQ102" i="22"/>
  <c r="BO102" i="22"/>
  <c r="BN102" i="22"/>
  <c r="BM102" i="22"/>
  <c r="BK102" i="22"/>
  <c r="BI102" i="22"/>
  <c r="BG102" i="22"/>
  <c r="BF102" i="22"/>
  <c r="BE102" i="22"/>
  <c r="BC102" i="22"/>
  <c r="BA102" i="22"/>
  <c r="AZ102" i="22"/>
  <c r="AY102" i="22"/>
  <c r="AX102" i="22"/>
  <c r="AX101" i="22" s="1"/>
  <c r="AX99" i="22" s="1"/>
  <c r="AX73" i="22" s="1"/>
  <c r="AV173" i="22" s="1"/>
  <c r="AW102" i="22"/>
  <c r="AV102" i="22"/>
  <c r="AU102" i="22"/>
  <c r="AT102" i="22"/>
  <c r="AS102" i="22"/>
  <c r="AR102" i="22"/>
  <c r="AQ102" i="22"/>
  <c r="AP102" i="22"/>
  <c r="AO102" i="22"/>
  <c r="AN102" i="22"/>
  <c r="AM102" i="22"/>
  <c r="AL102" i="22"/>
  <c r="AJ102" i="22"/>
  <c r="AH102" i="22"/>
  <c r="AG102" i="22"/>
  <c r="AF102" i="22"/>
  <c r="AE102" i="22"/>
  <c r="AA102" i="22"/>
  <c r="Z102" i="22"/>
  <c r="AU101" i="22"/>
  <c r="AT101" i="22"/>
  <c r="AS101" i="22"/>
  <c r="AR101" i="22"/>
  <c r="AQ101" i="22"/>
  <c r="AP101" i="22"/>
  <c r="AO101" i="22"/>
  <c r="AU99" i="22"/>
  <c r="AU73" i="22" s="1"/>
  <c r="AT99" i="22"/>
  <c r="AT73" i="22" s="1"/>
  <c r="AS99" i="22"/>
  <c r="AS73" i="22" s="1"/>
  <c r="AR99" i="22"/>
  <c r="AR73" i="22" s="1"/>
  <c r="AQ99" i="22"/>
  <c r="AQ73" i="22" s="1"/>
  <c r="AP99" i="22"/>
  <c r="AO99" i="22"/>
  <c r="AO73" i="22" s="1"/>
  <c r="AI93" i="22"/>
  <c r="AD93" i="22"/>
  <c r="X93" i="22"/>
  <c r="T93" i="22" s="1"/>
  <c r="AI92" i="22"/>
  <c r="AD92" i="22"/>
  <c r="AC92" i="22"/>
  <c r="W92" i="22"/>
  <c r="T92" i="22" s="1"/>
  <c r="AI91" i="22"/>
  <c r="AD91" i="22"/>
  <c r="AC91" i="22"/>
  <c r="X91" i="22"/>
  <c r="W91" i="22"/>
  <c r="AI90" i="22"/>
  <c r="AD90" i="22"/>
  <c r="AC90" i="22"/>
  <c r="W90" i="22"/>
  <c r="T90" i="22" s="1"/>
  <c r="AI89" i="22"/>
  <c r="AD89" i="22"/>
  <c r="AC89" i="22"/>
  <c r="W89" i="22"/>
  <c r="T89" i="22" s="1"/>
  <c r="AI88" i="22"/>
  <c r="AD88" i="22"/>
  <c r="AC88" i="22"/>
  <c r="W88" i="22"/>
  <c r="AI87" i="22"/>
  <c r="AD87" i="22"/>
  <c r="AC87" i="22"/>
  <c r="W87" i="22"/>
  <c r="AI86" i="22"/>
  <c r="AD86" i="22"/>
  <c r="AC86" i="22"/>
  <c r="W86" i="22"/>
  <c r="T86" i="22" s="1"/>
  <c r="AI85" i="22"/>
  <c r="AD85" i="22"/>
  <c r="AC85" i="22"/>
  <c r="W85" i="22"/>
  <c r="V85" i="22"/>
  <c r="V83" i="22" s="1"/>
  <c r="U85" i="22"/>
  <c r="U83" i="22" s="1"/>
  <c r="AI84" i="22"/>
  <c r="AD84" i="22"/>
  <c r="AC84" i="22"/>
  <c r="X84" i="22"/>
  <c r="W84" i="22"/>
  <c r="AP83" i="22"/>
  <c r="AN83" i="22"/>
  <c r="AM83" i="22"/>
  <c r="AL83" i="22"/>
  <c r="AJ83" i="22"/>
  <c r="AH83" i="22"/>
  <c r="AG83" i="22"/>
  <c r="AF83" i="22"/>
  <c r="AE83" i="22"/>
  <c r="U74" i="22"/>
  <c r="BY82" i="22"/>
  <c r="BT82" i="22"/>
  <c r="AI82" i="22"/>
  <c r="AD82" i="22"/>
  <c r="AC82" i="22"/>
  <c r="X82" i="22"/>
  <c r="Y82" i="22" s="1"/>
  <c r="Y74" i="22" s="1"/>
  <c r="W82" i="22"/>
  <c r="CQ81" i="22"/>
  <c r="AI81" i="22"/>
  <c r="AD81" i="22"/>
  <c r="AC81" i="22"/>
  <c r="X81" i="22"/>
  <c r="AI80" i="22"/>
  <c r="AD80" i="22"/>
  <c r="AC80" i="22"/>
  <c r="AI78" i="22"/>
  <c r="AD78" i="22"/>
  <c r="AC78" i="22"/>
  <c r="AI76" i="22"/>
  <c r="AD76" i="22"/>
  <c r="AC76" i="22"/>
  <c r="T76" i="22"/>
  <c r="BY75" i="22"/>
  <c r="BT75" i="22"/>
  <c r="AI75" i="22"/>
  <c r="AD75" i="22"/>
  <c r="AC75" i="22"/>
  <c r="X75" i="22"/>
  <c r="X74" i="22" s="1"/>
  <c r="CC74" i="22"/>
  <c r="CB74" i="22"/>
  <c r="CA74" i="22"/>
  <c r="BZ74" i="22"/>
  <c r="BX74" i="22"/>
  <c r="BW74" i="22"/>
  <c r="BV74" i="22"/>
  <c r="BU74" i="22"/>
  <c r="AP74" i="22"/>
  <c r="AN74" i="22"/>
  <c r="AM74" i="22"/>
  <c r="AL74" i="22"/>
  <c r="AJ74" i="22"/>
  <c r="AH74" i="22"/>
  <c r="AG74" i="22"/>
  <c r="AF74" i="22"/>
  <c r="AE74" i="22"/>
  <c r="V74" i="22"/>
  <c r="AU70" i="22"/>
  <c r="AU69" i="22" s="1"/>
  <c r="AQ70" i="22"/>
  <c r="AQ69" i="22" s="1"/>
  <c r="T70" i="22"/>
  <c r="T69" i="22" s="1"/>
  <c r="AR69" i="22"/>
  <c r="Z69" i="22"/>
  <c r="Y69" i="22"/>
  <c r="X69" i="22"/>
  <c r="AU67" i="22"/>
  <c r="AQ67" i="22"/>
  <c r="X67" i="22"/>
  <c r="V67" i="22"/>
  <c r="U67" i="22"/>
  <c r="AU66" i="22"/>
  <c r="AQ66" i="22"/>
  <c r="V66" i="22"/>
  <c r="U66" i="22"/>
  <c r="AT65" i="22"/>
  <c r="AT50" i="22" s="1"/>
  <c r="AS65" i="22"/>
  <c r="AS50" i="22" s="1"/>
  <c r="AR65" i="22"/>
  <c r="AO65" i="22"/>
  <c r="Z65" i="22"/>
  <c r="Y65" i="22"/>
  <c r="AU63" i="22"/>
  <c r="AQ63" i="22"/>
  <c r="X63" i="22"/>
  <c r="T63" i="22" s="1"/>
  <c r="AU62" i="22"/>
  <c r="AQ62" i="22"/>
  <c r="X62" i="22"/>
  <c r="T62" i="22" s="1"/>
  <c r="AU61" i="22"/>
  <c r="AQ61" i="22"/>
  <c r="X61" i="22"/>
  <c r="T61" i="22" s="1"/>
  <c r="AU60" i="22"/>
  <c r="AQ60" i="22"/>
  <c r="X60" i="22"/>
  <c r="T60" i="22" s="1"/>
  <c r="AU59" i="22"/>
  <c r="AQ59" i="22"/>
  <c r="X59" i="22"/>
  <c r="T59" i="22" s="1"/>
  <c r="AU58" i="22"/>
  <c r="AQ58" i="22"/>
  <c r="X58" i="22"/>
  <c r="T58" i="22" s="1"/>
  <c r="AU57" i="22"/>
  <c r="AQ57" i="22"/>
  <c r="X57" i="22"/>
  <c r="T57" i="22" s="1"/>
  <c r="AU56" i="22"/>
  <c r="AQ56" i="22"/>
  <c r="X56" i="22"/>
  <c r="T56" i="22" s="1"/>
  <c r="AU55" i="22"/>
  <c r="AQ55" i="22"/>
  <c r="X55" i="22"/>
  <c r="T55" i="22" s="1"/>
  <c r="AU54" i="22"/>
  <c r="AQ54" i="22"/>
  <c r="X54" i="22"/>
  <c r="T54" i="22" s="1"/>
  <c r="AU53" i="22"/>
  <c r="AQ53" i="22"/>
  <c r="X53" i="22"/>
  <c r="V53" i="22"/>
  <c r="U53" i="22"/>
  <c r="AT52" i="22"/>
  <c r="AS52" i="22"/>
  <c r="AR52" i="22"/>
  <c r="AO52" i="22"/>
  <c r="Z52" i="22"/>
  <c r="Y52" i="22"/>
  <c r="CJ49" i="22"/>
  <c r="CD49" i="22"/>
  <c r="BY49" i="22"/>
  <c r="BT49" i="22"/>
  <c r="BN49" i="22"/>
  <c r="BH49" i="22"/>
  <c r="BB49" i="22"/>
  <c r="AV49" i="22"/>
  <c r="AD49" i="22"/>
  <c r="CJ48" i="22"/>
  <c r="CD48" i="22"/>
  <c r="BY48" i="22"/>
  <c r="BT48" i="22"/>
  <c r="BN48" i="22"/>
  <c r="BH48" i="22"/>
  <c r="BB48" i="22"/>
  <c r="AV48" i="22"/>
  <c r="AI48" i="22"/>
  <c r="AD48" i="22"/>
  <c r="AB48" i="22"/>
  <c r="X48" i="22"/>
  <c r="Y48" i="22" s="1"/>
  <c r="W48" i="22"/>
  <c r="U48" i="22"/>
  <c r="CJ47" i="22"/>
  <c r="CD47" i="22"/>
  <c r="BY47" i="22"/>
  <c r="BT47" i="22"/>
  <c r="BN47" i="22"/>
  <c r="BH47" i="22"/>
  <c r="BB47" i="22"/>
  <c r="AV47" i="22"/>
  <c r="AD47" i="22"/>
  <c r="CJ46" i="22"/>
  <c r="CD46" i="22"/>
  <c r="BY46" i="22"/>
  <c r="BT46" i="22"/>
  <c r="BN46" i="22"/>
  <c r="BH46" i="22"/>
  <c r="BB46" i="22"/>
  <c r="AV46" i="22"/>
  <c r="AI46" i="22"/>
  <c r="AD46" i="22"/>
  <c r="AB46" i="22"/>
  <c r="X46" i="22"/>
  <c r="Y46" i="22" s="1"/>
  <c r="W46" i="22"/>
  <c r="U46" i="22"/>
  <c r="CJ45" i="22"/>
  <c r="CD45" i="22"/>
  <c r="BY45" i="22"/>
  <c r="BT45" i="22"/>
  <c r="BN45" i="22"/>
  <c r="BH45" i="22"/>
  <c r="BB45" i="22"/>
  <c r="AV45" i="22"/>
  <c r="AD45" i="22"/>
  <c r="CJ44" i="22"/>
  <c r="CD44" i="22"/>
  <c r="BY44" i="22"/>
  <c r="BT44" i="22"/>
  <c r="BN44" i="22"/>
  <c r="BH44" i="22"/>
  <c r="BB44" i="22"/>
  <c r="AV44" i="22"/>
  <c r="AI44" i="22"/>
  <c r="AD44" i="22"/>
  <c r="AB44" i="22"/>
  <c r="X44" i="22"/>
  <c r="Y44" i="22" s="1"/>
  <c r="W44" i="22"/>
  <c r="U44" i="22"/>
  <c r="CJ43" i="22"/>
  <c r="CD43" i="22"/>
  <c r="BY43" i="22"/>
  <c r="BT43" i="22"/>
  <c r="BN43" i="22"/>
  <c r="BH43" i="22"/>
  <c r="BB43" i="22"/>
  <c r="AV43" i="22"/>
  <c r="CJ41" i="22"/>
  <c r="CD41" i="22"/>
  <c r="BY41" i="22"/>
  <c r="BT41" i="22"/>
  <c r="BN41" i="22"/>
  <c r="BH41" i="22"/>
  <c r="BB41" i="22"/>
  <c r="AV41" i="22"/>
  <c r="T41" i="22"/>
  <c r="CJ39" i="22"/>
  <c r="CD39" i="22"/>
  <c r="BY39" i="22"/>
  <c r="BT39" i="22"/>
  <c r="BN39" i="22"/>
  <c r="BH39" i="22"/>
  <c r="BB39" i="22"/>
  <c r="AV39" i="22"/>
  <c r="T39" i="22"/>
  <c r="CJ38" i="22"/>
  <c r="CD38" i="22"/>
  <c r="BY38" i="22"/>
  <c r="BT38" i="22"/>
  <c r="BN38" i="22"/>
  <c r="BH38" i="22"/>
  <c r="BB38" i="22"/>
  <c r="AV38" i="22"/>
  <c r="T38" i="22"/>
  <c r="CJ37" i="22"/>
  <c r="CD37" i="22"/>
  <c r="BY37" i="22"/>
  <c r="BT37" i="22"/>
  <c r="BN37" i="22"/>
  <c r="BH37" i="22"/>
  <c r="BB37" i="22"/>
  <c r="AV37" i="22"/>
  <c r="T37" i="22"/>
  <c r="CJ36" i="22"/>
  <c r="CD36" i="22"/>
  <c r="BY36" i="22"/>
  <c r="BT36" i="22"/>
  <c r="BN36" i="22"/>
  <c r="BH36" i="22"/>
  <c r="BB36" i="22"/>
  <c r="AV36" i="22"/>
  <c r="T36" i="22"/>
  <c r="CJ35" i="22"/>
  <c r="CD35" i="22"/>
  <c r="BY35" i="22"/>
  <c r="BT35" i="22"/>
  <c r="BN35" i="22"/>
  <c r="BH35" i="22"/>
  <c r="BB35" i="22"/>
  <c r="AV35" i="22"/>
  <c r="T35" i="22"/>
  <c r="CJ34" i="22"/>
  <c r="CD34" i="22"/>
  <c r="BY34" i="22"/>
  <c r="BT34" i="22"/>
  <c r="BN34" i="22"/>
  <c r="BH34" i="22"/>
  <c r="BB34" i="22"/>
  <c r="AV34" i="22"/>
  <c r="T34" i="22"/>
  <c r="CJ33" i="22"/>
  <c r="CD33" i="22"/>
  <c r="BY33" i="22"/>
  <c r="BT33" i="22"/>
  <c r="BN33" i="22"/>
  <c r="BH33" i="22"/>
  <c r="BB33" i="22"/>
  <c r="AV33" i="22"/>
  <c r="T33" i="22"/>
  <c r="CJ31" i="22"/>
  <c r="CD31" i="22"/>
  <c r="BY31" i="22"/>
  <c r="BT31" i="22"/>
  <c r="BN31" i="22"/>
  <c r="BH31" i="22"/>
  <c r="BB31" i="22"/>
  <c r="AV31" i="22"/>
  <c r="T31" i="22"/>
  <c r="CJ30" i="22"/>
  <c r="CD30" i="22"/>
  <c r="BY30" i="22"/>
  <c r="BT30" i="22"/>
  <c r="BN30" i="22"/>
  <c r="BH30" i="22"/>
  <c r="BB30" i="22"/>
  <c r="AV30" i="22"/>
  <c r="T30" i="22"/>
  <c r="CJ29" i="22"/>
  <c r="CD29" i="22"/>
  <c r="BY29" i="22"/>
  <c r="BT29" i="22"/>
  <c r="BN29" i="22"/>
  <c r="BH29" i="22"/>
  <c r="BB29" i="22"/>
  <c r="AV29" i="22"/>
  <c r="T29" i="22"/>
  <c r="CJ28" i="22"/>
  <c r="CD28" i="22"/>
  <c r="BY28" i="22"/>
  <c r="BT28" i="22"/>
  <c r="BN28" i="22"/>
  <c r="BH28" i="22"/>
  <c r="BB28" i="22"/>
  <c r="AV28" i="22"/>
  <c r="T28" i="22"/>
  <c r="CJ27" i="22"/>
  <c r="CD27" i="22"/>
  <c r="BY27" i="22"/>
  <c r="BT27" i="22"/>
  <c r="BN27" i="22"/>
  <c r="BH27" i="22"/>
  <c r="BB27" i="22"/>
  <c r="AV27" i="22"/>
  <c r="T27" i="22"/>
  <c r="CJ26" i="22"/>
  <c r="CD26" i="22"/>
  <c r="BY26" i="22"/>
  <c r="BT26" i="22"/>
  <c r="BN26" i="22"/>
  <c r="BH26" i="22"/>
  <c r="BB26" i="22"/>
  <c r="AV26" i="22"/>
  <c r="T26" i="22"/>
  <c r="CJ25" i="22"/>
  <c r="CD25" i="22"/>
  <c r="BY25" i="22"/>
  <c r="BT25" i="22"/>
  <c r="BN25" i="22"/>
  <c r="BH25" i="22"/>
  <c r="BB25" i="22"/>
  <c r="AV25" i="22"/>
  <c r="T25" i="22"/>
  <c r="CJ24" i="22"/>
  <c r="CD24" i="22"/>
  <c r="BY24" i="22"/>
  <c r="BT24" i="22"/>
  <c r="BN24" i="22"/>
  <c r="BH24" i="22"/>
  <c r="BB24" i="22"/>
  <c r="AV24" i="22"/>
  <c r="T24" i="22"/>
  <c r="V22" i="22"/>
  <c r="V21" i="22" s="1"/>
  <c r="CO21" i="22"/>
  <c r="CN21" i="22"/>
  <c r="CM21" i="22"/>
  <c r="CK21" i="22"/>
  <c r="CI21" i="22"/>
  <c r="CH21" i="22"/>
  <c r="CG21" i="22"/>
  <c r="CE21" i="22"/>
  <c r="CC21" i="22"/>
  <c r="CB21" i="22"/>
  <c r="CA21" i="22"/>
  <c r="BZ21" i="22"/>
  <c r="BX21" i="22"/>
  <c r="BW21" i="22"/>
  <c r="BV21" i="22"/>
  <c r="BU21" i="22"/>
  <c r="BS21" i="22"/>
  <c r="BR21" i="22"/>
  <c r="BQ21" i="22"/>
  <c r="BO21" i="22"/>
  <c r="BM21" i="22"/>
  <c r="BL21" i="22"/>
  <c r="BK21" i="22"/>
  <c r="BI21" i="22"/>
  <c r="BG21" i="22"/>
  <c r="BF21" i="22"/>
  <c r="BE21" i="22"/>
  <c r="BC21" i="22"/>
  <c r="BA21" i="22"/>
  <c r="AZ21" i="22"/>
  <c r="AY21" i="22"/>
  <c r="AW21" i="22"/>
  <c r="AN21" i="22"/>
  <c r="AM21" i="22"/>
  <c r="AL21" i="22"/>
  <c r="AK21" i="22"/>
  <c r="AI173" i="22" s="1"/>
  <c r="AJ21" i="22"/>
  <c r="AI172" i="22" s="1"/>
  <c r="AH21" i="22"/>
  <c r="AG21" i="22"/>
  <c r="AF21" i="22"/>
  <c r="AE21" i="22"/>
  <c r="AC21" i="22"/>
  <c r="AA21" i="22"/>
  <c r="Z21" i="22"/>
  <c r="S21" i="22"/>
  <c r="AR19" i="22"/>
  <c r="AI10" i="22"/>
  <c r="N9" i="22"/>
  <c r="Y8" i="22"/>
  <c r="N8" i="22"/>
  <c r="Y7" i="22"/>
  <c r="N7" i="22"/>
  <c r="Y6" i="22"/>
  <c r="N6" i="22"/>
  <c r="X83" i="22" l="1"/>
  <c r="Z101" i="22"/>
  <c r="Z99" i="22" s="1"/>
  <c r="Z73" i="22" s="1"/>
  <c r="Y157" i="22"/>
  <c r="Y155" i="22" s="1"/>
  <c r="X155" i="22"/>
  <c r="AR169" i="22"/>
  <c r="T102" i="22"/>
  <c r="Y119" i="22"/>
  <c r="X115" i="22"/>
  <c r="Y134" i="22"/>
  <c r="X129" i="22"/>
  <c r="AB127" i="22"/>
  <c r="AB126" i="22" s="1"/>
  <c r="AB115" i="22" s="1"/>
  <c r="BN170" i="22"/>
  <c r="CL101" i="22"/>
  <c r="CL99" i="22" s="1"/>
  <c r="CL73" i="22" s="1"/>
  <c r="CJ173" i="22" s="1"/>
  <c r="T161" i="22"/>
  <c r="AB160" i="22"/>
  <c r="T137" i="22"/>
  <c r="T136" i="22" s="1"/>
  <c r="AB136" i="22"/>
  <c r="AB100" i="22" s="1"/>
  <c r="AC155" i="22"/>
  <c r="AI155" i="22"/>
  <c r="BJ101" i="22"/>
  <c r="BJ99" i="22" s="1"/>
  <c r="BJ73" i="22" s="1"/>
  <c r="BH173" i="22" s="1"/>
  <c r="T85" i="22"/>
  <c r="BN126" i="22"/>
  <c r="BN100" i="22" s="1"/>
  <c r="BB160" i="22"/>
  <c r="BB100" i="22" s="1"/>
  <c r="BP73" i="22"/>
  <c r="BN173" i="22" s="1"/>
  <c r="CD173" i="22"/>
  <c r="AO50" i="22"/>
  <c r="AO166" i="22" s="1"/>
  <c r="AP73" i="22"/>
  <c r="T84" i="22"/>
  <c r="T81" i="22"/>
  <c r="AV171" i="22"/>
  <c r="W83" i="22"/>
  <c r="AD139" i="22"/>
  <c r="AV139" i="22"/>
  <c r="BH139" i="22"/>
  <c r="BT139" i="22"/>
  <c r="CD139" i="22"/>
  <c r="BH147" i="22"/>
  <c r="V51" i="22"/>
  <c r="V50" i="22" s="1"/>
  <c r="AT51" i="22"/>
  <c r="AR173" i="22" s="1"/>
  <c r="AE101" i="22"/>
  <c r="AE99" i="22" s="1"/>
  <c r="AE73" i="22" s="1"/>
  <c r="AY101" i="22"/>
  <c r="AY99" i="22" s="1"/>
  <c r="AY73" i="22" s="1"/>
  <c r="BA101" i="22"/>
  <c r="BA99" i="22" s="1"/>
  <c r="BA73" i="22" s="1"/>
  <c r="BC101" i="22"/>
  <c r="BC99" i="22" s="1"/>
  <c r="BS101" i="22"/>
  <c r="BS99" i="22" s="1"/>
  <c r="BS73" i="22" s="1"/>
  <c r="BV101" i="22"/>
  <c r="BV99" i="22" s="1"/>
  <c r="BV73" i="22" s="1"/>
  <c r="CA101" i="22"/>
  <c r="CA99" i="22" s="1"/>
  <c r="CA73" i="22" s="1"/>
  <c r="CC101" i="22"/>
  <c r="CC99" i="22" s="1"/>
  <c r="CC73" i="22" s="1"/>
  <c r="CK101" i="22"/>
  <c r="CK99" i="22" s="1"/>
  <c r="CK73" i="22" s="1"/>
  <c r="CJ172" i="22" s="1"/>
  <c r="CM101" i="22"/>
  <c r="CM99" i="22" s="1"/>
  <c r="CM73" i="22" s="1"/>
  <c r="X102" i="22"/>
  <c r="AD147" i="22"/>
  <c r="CD147" i="22"/>
  <c r="BT155" i="22"/>
  <c r="X21" i="22"/>
  <c r="BB129" i="22"/>
  <c r="AI139" i="22"/>
  <c r="BB139" i="22"/>
  <c r="BN139" i="22"/>
  <c r="BY139" i="22"/>
  <c r="CJ139" i="22"/>
  <c r="AV147" i="22"/>
  <c r="AS51" i="22"/>
  <c r="AR172" i="22" s="1"/>
  <c r="AQ65" i="22"/>
  <c r="AD83" i="22"/>
  <c r="AC83" i="22"/>
  <c r="AD115" i="22"/>
  <c r="BY129" i="22"/>
  <c r="Y129" i="22"/>
  <c r="AB21" i="22"/>
  <c r="Y50" i="22"/>
  <c r="BF101" i="22"/>
  <c r="BF73" i="22" s="1"/>
  <c r="T119" i="22"/>
  <c r="BE129" i="22"/>
  <c r="BE101" i="22" s="1"/>
  <c r="BE99" i="22" s="1"/>
  <c r="BE73" i="22" s="1"/>
  <c r="X139" i="22"/>
  <c r="AV155" i="22"/>
  <c r="BQ101" i="22"/>
  <c r="BQ99" i="22" s="1"/>
  <c r="BQ73" i="22" s="1"/>
  <c r="BN169" i="22" s="1"/>
  <c r="BT147" i="22"/>
  <c r="U22" i="22"/>
  <c r="U21" i="22" s="1"/>
  <c r="BR101" i="22"/>
  <c r="BU101" i="22"/>
  <c r="BU99" i="22" s="1"/>
  <c r="BU73" i="22" s="1"/>
  <c r="BW101" i="22"/>
  <c r="BW99" i="22" s="1"/>
  <c r="BW73" i="22" s="1"/>
  <c r="CB101" i="22"/>
  <c r="CB99" i="22" s="1"/>
  <c r="CB73" i="22" s="1"/>
  <c r="AD170" i="22"/>
  <c r="BT170" i="22"/>
  <c r="AI171" i="22"/>
  <c r="BY171" i="22"/>
  <c r="BN171" i="22"/>
  <c r="AB139" i="22"/>
  <c r="AV170" i="22"/>
  <c r="Y10" i="22"/>
  <c r="AD21" i="22"/>
  <c r="T75" i="22"/>
  <c r="T87" i="22"/>
  <c r="U139" i="22"/>
  <c r="N10" i="22"/>
  <c r="AI21" i="22"/>
  <c r="T46" i="22"/>
  <c r="AU65" i="22"/>
  <c r="AC102" i="22"/>
  <c r="T133" i="22"/>
  <c r="T134" i="22"/>
  <c r="T135" i="22"/>
  <c r="T141" i="22"/>
  <c r="T142" i="22"/>
  <c r="T143" i="22"/>
  <c r="T144" i="22"/>
  <c r="T53" i="22"/>
  <c r="T52" i="22" s="1"/>
  <c r="BY21" i="22"/>
  <c r="AD74" i="22"/>
  <c r="BY74" i="22"/>
  <c r="T66" i="22"/>
  <c r="BB21" i="22"/>
  <c r="AU52" i="22"/>
  <c r="AV21" i="22"/>
  <c r="BH21" i="22"/>
  <c r="BT21" i="22"/>
  <c r="CD21" i="22"/>
  <c r="BN21" i="22"/>
  <c r="CJ21" i="22"/>
  <c r="AQ52" i="22"/>
  <c r="AQ50" i="22" s="1"/>
  <c r="W21" i="22"/>
  <c r="BT74" i="22"/>
  <c r="AI83" i="22"/>
  <c r="U102" i="22"/>
  <c r="BT129" i="22"/>
  <c r="AD129" i="22"/>
  <c r="BH129" i="22"/>
  <c r="AD171" i="22"/>
  <c r="CD171" i="22"/>
  <c r="AD155" i="22"/>
  <c r="CP19" i="22"/>
  <c r="Y21" i="22"/>
  <c r="X52" i="22"/>
  <c r="U51" i="22"/>
  <c r="T67" i="22"/>
  <c r="Z50" i="22"/>
  <c r="AC74" i="22"/>
  <c r="AI74" i="22"/>
  <c r="T82" i="22"/>
  <c r="T88" i="22"/>
  <c r="AI102" i="22"/>
  <c r="BY102" i="22"/>
  <c r="AD102" i="22"/>
  <c r="T107" i="22"/>
  <c r="CJ102" i="22"/>
  <c r="T109" i="22"/>
  <c r="T111" i="22"/>
  <c r="BT115" i="22"/>
  <c r="T120" i="22"/>
  <c r="U129" i="22"/>
  <c r="AI147" i="22"/>
  <c r="BB147" i="22"/>
  <c r="BN147" i="22"/>
  <c r="BY147" i="22"/>
  <c r="CJ147" i="22"/>
  <c r="V155" i="22"/>
  <c r="AN101" i="22"/>
  <c r="AN99" i="22" s="1"/>
  <c r="AN73" i="22" s="1"/>
  <c r="BX101" i="22"/>
  <c r="BX99" i="22" s="1"/>
  <c r="BX73" i="22" s="1"/>
  <c r="BO101" i="22"/>
  <c r="BO99" i="22" s="1"/>
  <c r="BO73" i="22" s="1"/>
  <c r="BN172" i="22" s="1"/>
  <c r="AA101" i="22"/>
  <c r="AA99" i="22" s="1"/>
  <c r="AZ101" i="22"/>
  <c r="AZ99" i="22" s="1"/>
  <c r="AZ73" i="22" s="1"/>
  <c r="BZ101" i="22"/>
  <c r="BZ99" i="22" s="1"/>
  <c r="BZ73" i="22" s="1"/>
  <c r="BK101" i="22"/>
  <c r="BK99" i="22" s="1"/>
  <c r="BK73" i="22" s="1"/>
  <c r="BM101" i="22"/>
  <c r="BM99" i="22" s="1"/>
  <c r="BM73" i="22" s="1"/>
  <c r="CE101" i="22"/>
  <c r="CE99" i="22" s="1"/>
  <c r="CE73" i="22" s="1"/>
  <c r="CD172" i="22" s="1"/>
  <c r="CG101" i="22"/>
  <c r="CG99" i="22" s="1"/>
  <c r="CG73" i="22" s="1"/>
  <c r="CI101" i="22"/>
  <c r="CI99" i="22" s="1"/>
  <c r="CI73" i="22" s="1"/>
  <c r="CO101" i="22"/>
  <c r="CO99" i="22" s="1"/>
  <c r="CO73" i="22" s="1"/>
  <c r="AJ101" i="22"/>
  <c r="AJ99" i="22" s="1"/>
  <c r="AJ73" i="22" s="1"/>
  <c r="AM101" i="22"/>
  <c r="AM99" i="22" s="1"/>
  <c r="AM73" i="22" s="1"/>
  <c r="AW101" i="22"/>
  <c r="AW99" i="22" s="1"/>
  <c r="AW73" i="22" s="1"/>
  <c r="AV172" i="22" s="1"/>
  <c r="BG101" i="22"/>
  <c r="BG99" i="22" s="1"/>
  <c r="BG73" i="22" s="1"/>
  <c r="BI101" i="22"/>
  <c r="BI99" i="22" s="1"/>
  <c r="BI73" i="22" s="1"/>
  <c r="BH172" i="22" s="1"/>
  <c r="T121" i="22"/>
  <c r="AG101" i="22"/>
  <c r="AG99" i="22" s="1"/>
  <c r="AG73" i="22" s="1"/>
  <c r="AL101" i="22"/>
  <c r="AL99" i="22" s="1"/>
  <c r="AL73" i="22" s="1"/>
  <c r="Y149" i="22"/>
  <c r="T149" i="22"/>
  <c r="X147" i="22"/>
  <c r="Y150" i="22"/>
  <c r="T150" i="22"/>
  <c r="Y151" i="22"/>
  <c r="T151" i="22"/>
  <c r="Y152" i="22"/>
  <c r="T152" i="22"/>
  <c r="T44" i="22"/>
  <c r="T48" i="22"/>
  <c r="X65" i="22"/>
  <c r="W74" i="22"/>
  <c r="AF101" i="22"/>
  <c r="AF99" i="22" s="1"/>
  <c r="AF73" i="22" s="1"/>
  <c r="AH101" i="22"/>
  <c r="AH99" i="22" s="1"/>
  <c r="AH73" i="22" s="1"/>
  <c r="W102" i="22"/>
  <c r="BT102" i="22"/>
  <c r="CD102" i="22"/>
  <c r="Y106" i="22"/>
  <c r="T106" i="22"/>
  <c r="Y108" i="22"/>
  <c r="T108" i="22"/>
  <c r="Y110" i="22"/>
  <c r="T110" i="22"/>
  <c r="AI170" i="22"/>
  <c r="BY170" i="22"/>
  <c r="BT171" i="22"/>
  <c r="W115" i="22"/>
  <c r="Y115" i="22"/>
  <c r="AI115" i="22"/>
  <c r="BY115" i="22"/>
  <c r="AC115" i="22"/>
  <c r="T162" i="22"/>
  <c r="W129" i="22"/>
  <c r="AI129" i="22"/>
  <c r="U147" i="22"/>
  <c r="AB147" i="22"/>
  <c r="BY155" i="22"/>
  <c r="T129" i="22" l="1"/>
  <c r="T74" i="22"/>
  <c r="T115" i="22"/>
  <c r="CJ169" i="22"/>
  <c r="AV169" i="22"/>
  <c r="U101" i="22"/>
  <c r="CD169" i="22"/>
  <c r="BH169" i="22"/>
  <c r="BB169" i="22"/>
  <c r="B7" i="22" s="1"/>
  <c r="X101" i="22"/>
  <c r="T83" i="22"/>
  <c r="T160" i="22"/>
  <c r="T127" i="22"/>
  <c r="T126" i="22" s="1"/>
  <c r="AB129" i="22"/>
  <c r="BR73" i="22"/>
  <c r="CJ101" i="22"/>
  <c r="CJ99" i="22" s="1"/>
  <c r="AA73" i="22"/>
  <c r="AA166" i="22" s="1"/>
  <c r="BC73" i="22"/>
  <c r="BB172" i="22" s="1"/>
  <c r="AC101" i="22"/>
  <c r="AC99" i="22" s="1"/>
  <c r="AC73" i="22" s="1"/>
  <c r="CD101" i="22"/>
  <c r="T51" i="22"/>
  <c r="AV101" i="22"/>
  <c r="AV99" i="22" s="1"/>
  <c r="AD172" i="22"/>
  <c r="BT169" i="22"/>
  <c r="BT172" i="22"/>
  <c r="BY169" i="22"/>
  <c r="AR51" i="22"/>
  <c r="AR50" i="22" s="1"/>
  <c r="Z166" i="22"/>
  <c r="AU50" i="22"/>
  <c r="G7" i="22"/>
  <c r="G6" i="22"/>
  <c r="X99" i="22"/>
  <c r="X73" i="22" s="1"/>
  <c r="BN101" i="22"/>
  <c r="BN99" i="22" s="1"/>
  <c r="BN73" i="22" s="1"/>
  <c r="CP171" i="22"/>
  <c r="AD73" i="22"/>
  <c r="Y147" i="22"/>
  <c r="AI169" i="22"/>
  <c r="U99" i="22"/>
  <c r="U73" i="22" s="1"/>
  <c r="AO169" i="22"/>
  <c r="T139" i="22"/>
  <c r="AD101" i="22"/>
  <c r="AD99" i="22" s="1"/>
  <c r="AD166" i="22" s="1"/>
  <c r="AD168" i="22" s="1"/>
  <c r="BT101" i="22"/>
  <c r="BT99" i="22" s="1"/>
  <c r="BT166" i="22" s="1"/>
  <c r="BT168" i="22" s="1"/>
  <c r="V101" i="22"/>
  <c r="B9" i="22"/>
  <c r="BB9" i="22" s="1"/>
  <c r="U50" i="22"/>
  <c r="X50" i="22"/>
  <c r="AD169" i="22"/>
  <c r="T65" i="22"/>
  <c r="T50" i="22" s="1"/>
  <c r="CP173" i="22"/>
  <c r="AB99" i="22"/>
  <c r="G8" i="22"/>
  <c r="BY101" i="22"/>
  <c r="BY99" i="22" s="1"/>
  <c r="BY73" i="22" s="1"/>
  <c r="BY172" i="22"/>
  <c r="W101" i="22"/>
  <c r="W99" i="22" s="1"/>
  <c r="W166" i="22" s="1"/>
  <c r="Y102" i="22"/>
  <c r="B8" i="22"/>
  <c r="CP170" i="22"/>
  <c r="AI101" i="22"/>
  <c r="AI99" i="22" s="1"/>
  <c r="T21" i="22"/>
  <c r="T147" i="22"/>
  <c r="AO168" i="22"/>
  <c r="U166" i="22" l="1"/>
  <c r="T101" i="22"/>
  <c r="X166" i="22"/>
  <c r="T100" i="22"/>
  <c r="T99" i="22" s="1"/>
  <c r="T73" i="22" s="1"/>
  <c r="T166" i="22" s="1"/>
  <c r="BB8" i="22"/>
  <c r="BB7" i="22"/>
  <c r="CD99" i="22"/>
  <c r="CD73" i="22" s="1"/>
  <c r="CD166" i="22" s="1"/>
  <c r="CD168" i="22" s="1"/>
  <c r="CJ73" i="22"/>
  <c r="CJ166" i="22" s="1"/>
  <c r="AB73" i="22"/>
  <c r="AB166" i="22"/>
  <c r="W73" i="22"/>
  <c r="AV73" i="22"/>
  <c r="AV166" i="22" s="1"/>
  <c r="AV168" i="22" s="1"/>
  <c r="BN166" i="22"/>
  <c r="BN168" i="22" s="1"/>
  <c r="BT73" i="22"/>
  <c r="V99" i="22"/>
  <c r="AC166" i="22"/>
  <c r="AR166" i="22"/>
  <c r="AR168" i="22" s="1"/>
  <c r="CQ170" i="22"/>
  <c r="Y101" i="22"/>
  <c r="Y99" i="22" s="1"/>
  <c r="Y73" i="22" s="1"/>
  <c r="Y166" i="22" s="1"/>
  <c r="CQ166" i="22" s="1"/>
  <c r="G10" i="22"/>
  <c r="B6" i="22"/>
  <c r="BB6" i="22" s="1"/>
  <c r="BB10" i="22" s="1"/>
  <c r="BY166" i="22"/>
  <c r="BY168" i="22" s="1"/>
  <c r="CP169" i="22"/>
  <c r="CP172" i="22"/>
  <c r="AI166" i="22"/>
  <c r="AI168" i="22" s="1"/>
  <c r="AI73" i="22"/>
  <c r="V73" i="22" l="1"/>
  <c r="V166" i="22" s="1"/>
  <c r="B10" i="22"/>
  <c r="CP177" i="22"/>
  <c r="CJ168" i="22"/>
  <c r="BB101" i="22"/>
  <c r="BB99" i="22" s="1"/>
  <c r="BB73" i="22" l="1"/>
  <c r="BB166" i="22" l="1"/>
  <c r="BB168" i="22" s="1"/>
  <c r="BL101" i="22"/>
  <c r="BL73" i="22" s="1"/>
  <c r="BH101" i="22"/>
  <c r="BH99" i="22" l="1"/>
  <c r="BH73" i="22" s="1"/>
  <c r="CQ73" i="22" s="1"/>
  <c r="BH166" i="22" l="1"/>
  <c r="BH168" i="22" s="1"/>
  <c r="CP166" i="22" l="1"/>
  <c r="CP168" i="22"/>
  <c r="CQ168" i="22" s="1"/>
</calcChain>
</file>

<file path=xl/sharedStrings.xml><?xml version="1.0" encoding="utf-8"?>
<sst xmlns="http://schemas.openxmlformats.org/spreadsheetml/2006/main" count="857" uniqueCount="438">
  <si>
    <t>Курсы</t>
  </si>
  <si>
    <t>Обучение по дисциплинам и междисциплинарным курсам</t>
  </si>
  <si>
    <t>Учебная практика</t>
  </si>
  <si>
    <t>Производственная практика</t>
  </si>
  <si>
    <t>Промежуточная аттестация</t>
  </si>
  <si>
    <t>Каникулы</t>
  </si>
  <si>
    <t>Всего</t>
  </si>
  <si>
    <t>I курс</t>
  </si>
  <si>
    <t>II курс</t>
  </si>
  <si>
    <t>III курс</t>
  </si>
  <si>
    <t>Индекс</t>
  </si>
  <si>
    <t>Учебная нагрузка обучающихся, час.</t>
  </si>
  <si>
    <t xml:space="preserve">I курс </t>
  </si>
  <si>
    <t xml:space="preserve">II курс </t>
  </si>
  <si>
    <t xml:space="preserve">III курс </t>
  </si>
  <si>
    <t>всего занятий</t>
  </si>
  <si>
    <t>Иностранный язык</t>
  </si>
  <si>
    <t>История</t>
  </si>
  <si>
    <t>Физическая культура</t>
  </si>
  <si>
    <t>Основы безопасности жизнедеятельности</t>
  </si>
  <si>
    <t>ОП.00</t>
  </si>
  <si>
    <t>П.00</t>
  </si>
  <si>
    <t>ПМ.00</t>
  </si>
  <si>
    <t>Профессиональные модули</t>
  </si>
  <si>
    <t>ПМ.01</t>
  </si>
  <si>
    <t>УП.01</t>
  </si>
  <si>
    <t xml:space="preserve">Учебная практика </t>
  </si>
  <si>
    <t>ПП.01</t>
  </si>
  <si>
    <t>ПМ.02</t>
  </si>
  <si>
    <t>УП.02</t>
  </si>
  <si>
    <t>ПП.02</t>
  </si>
  <si>
    <t>УП.03</t>
  </si>
  <si>
    <t>ПП.03</t>
  </si>
  <si>
    <t>ГИА</t>
  </si>
  <si>
    <t>№</t>
  </si>
  <si>
    <t>Наименование</t>
  </si>
  <si>
    <t>Кабинеты</t>
  </si>
  <si>
    <t>Лаборатории</t>
  </si>
  <si>
    <t>Мастерские</t>
  </si>
  <si>
    <t>Спортивный комплекс</t>
  </si>
  <si>
    <t>Залы</t>
  </si>
  <si>
    <t xml:space="preserve">ПМ.04 </t>
  </si>
  <si>
    <t>МДК.04.01</t>
  </si>
  <si>
    <t xml:space="preserve"> </t>
  </si>
  <si>
    <t>МДК.02.03</t>
  </si>
  <si>
    <t>МДК.02.04</t>
  </si>
  <si>
    <t>МДК.02.05</t>
  </si>
  <si>
    <t>МДК.03.03</t>
  </si>
  <si>
    <t>МДК.03.04</t>
  </si>
  <si>
    <t>Тренажеры, тренажерные комплексы</t>
  </si>
  <si>
    <t>Экзамен по модулю</t>
  </si>
  <si>
    <t>1.5. Порядок аттестации обучающихся</t>
  </si>
  <si>
    <t xml:space="preserve">2. Сводные данные по бюджету времени (в неделях) для очной формы обучения                       </t>
  </si>
  <si>
    <t>Наименование циклов,  дисциплин, профессиональных модулей, МДК, практик</t>
  </si>
  <si>
    <t>Распределение обязательной учебной нагрузки по курсам и семестрам, час. в семестр</t>
  </si>
  <si>
    <t>русского языка и литературы</t>
  </si>
  <si>
    <t>иностранного языка</t>
  </si>
  <si>
    <t>математики</t>
  </si>
  <si>
    <t>истории и обществознания</t>
  </si>
  <si>
    <t>физики</t>
  </si>
  <si>
    <t>химии и биологии</t>
  </si>
  <si>
    <t>электротехники</t>
  </si>
  <si>
    <t>технической графики</t>
  </si>
  <si>
    <t>технических измерений</t>
  </si>
  <si>
    <t>материаловедения</t>
  </si>
  <si>
    <t>безопасности жизнедеятельности</t>
  </si>
  <si>
    <t>экономики отрасли</t>
  </si>
  <si>
    <t>технологии металлообработки и работы в металлообрабатывающих цехах</t>
  </si>
  <si>
    <t>информатики и информационных технологий</t>
  </si>
  <si>
    <t>материаловедения и современных эксплуатационных материалов</t>
  </si>
  <si>
    <t>программирования для автоматизированного оборудования станков с программным управлением</t>
  </si>
  <si>
    <t>металлообработки</t>
  </si>
  <si>
    <t>токарная</t>
  </si>
  <si>
    <t>слесарная</t>
  </si>
  <si>
    <t>тренажер для отработки координации движения рук при токарной обработке</t>
  </si>
  <si>
    <t>демонстрационное устройство токарного станка</t>
  </si>
  <si>
    <t>тренажер для отработки навыков управления суппортом токарного станка</t>
  </si>
  <si>
    <t>спортивный зал</t>
  </si>
  <si>
    <t>открытый стадион широкого профиля с элементами полосы препятствий</t>
  </si>
  <si>
    <t>место для стрельбы</t>
  </si>
  <si>
    <t>библиотека, читальный зал с выходом в сеть Интернет</t>
  </si>
  <si>
    <t>актовый зал</t>
  </si>
  <si>
    <t>Государственная итоговая аттестация</t>
  </si>
  <si>
    <t>3. Перечень кабинетов, лабораторий, мастерских и других помещений для подготовки по профессии 15.01.25 Станочник (металлообработка)</t>
  </si>
  <si>
    <t>ОУД.00</t>
  </si>
  <si>
    <t>ОУД.02</t>
  </si>
  <si>
    <t>ОУД.03</t>
  </si>
  <si>
    <t>ОУД.04</t>
  </si>
  <si>
    <t>ОУД.05</t>
  </si>
  <si>
    <t>ОУД.06</t>
  </si>
  <si>
    <t>ОУД.07</t>
  </si>
  <si>
    <t>ОУД.08</t>
  </si>
  <si>
    <t>ОУД.09</t>
  </si>
  <si>
    <t>ОУД.10</t>
  </si>
  <si>
    <t>ФГОС</t>
  </si>
  <si>
    <t>ОУД.15</t>
  </si>
  <si>
    <t>ОУД.16</t>
  </si>
  <si>
    <t>5 сем. 16,5 нед.</t>
  </si>
  <si>
    <t>Русский язык</t>
  </si>
  <si>
    <t>Литература</t>
  </si>
  <si>
    <t>Всего объем образовательной нагрузки</t>
  </si>
  <si>
    <t>Самостоятельная учебная работа</t>
  </si>
  <si>
    <t>занятия по дисциплинам и МДК</t>
  </si>
  <si>
    <t>в том числе</t>
  </si>
  <si>
    <t>уроков</t>
  </si>
  <si>
    <t>курсовое проектирование</t>
  </si>
  <si>
    <t>промежуточная аттестация</t>
  </si>
  <si>
    <t>самостоятельная работа</t>
  </si>
  <si>
    <t>учебные занятия</t>
  </si>
  <si>
    <t>практика</t>
  </si>
  <si>
    <t>Работа обучающихся во взаимодействии с преподавателями</t>
  </si>
  <si>
    <t>дисциплин и МДК</t>
  </si>
  <si>
    <t>учебной практики</t>
  </si>
  <si>
    <t>промежуточной аттестации</t>
  </si>
  <si>
    <t>государственной итоговой аттестации</t>
  </si>
  <si>
    <t>ГИА.00</t>
  </si>
  <si>
    <t>6 сем.      20 нед.</t>
  </si>
  <si>
    <t>2 нед.</t>
  </si>
  <si>
    <t>ПООП</t>
  </si>
  <si>
    <t>Математика</t>
  </si>
  <si>
    <t>Астрономия</t>
  </si>
  <si>
    <t xml:space="preserve">IV курс </t>
  </si>
  <si>
    <t>IV курс</t>
  </si>
  <si>
    <t>МДК.01.03</t>
  </si>
  <si>
    <t>МДК.01.04</t>
  </si>
  <si>
    <t>МДК.01.05</t>
  </si>
  <si>
    <t>МДК.01.06</t>
  </si>
  <si>
    <t>МДК.01.07</t>
  </si>
  <si>
    <t>МДК.01.08</t>
  </si>
  <si>
    <t>МДК.04.02</t>
  </si>
  <si>
    <t>МДК.04.03</t>
  </si>
  <si>
    <t>МДК.04.04</t>
  </si>
  <si>
    <t>ПМ.05</t>
  </si>
  <si>
    <t>МДК.05.01</t>
  </si>
  <si>
    <t>МДК.05.02</t>
  </si>
  <si>
    <t>МДК.05.03</t>
  </si>
  <si>
    <t>МДК.05.04</t>
  </si>
  <si>
    <t>код и наименование специальности СПО</t>
  </si>
  <si>
    <t>Наименование учебных дисциплин, профессиональных модулей</t>
  </si>
  <si>
    <t>ОУД.01.02</t>
  </si>
  <si>
    <t>ОУД.01.01</t>
  </si>
  <si>
    <t>ОУД.06.01</t>
  </si>
  <si>
    <t>Информатика</t>
  </si>
  <si>
    <t>Физика</t>
  </si>
  <si>
    <t>Химия</t>
  </si>
  <si>
    <t>Обществознание (вкл.экономику и право)</t>
  </si>
  <si>
    <t>Биология</t>
  </si>
  <si>
    <t>География</t>
  </si>
  <si>
    <t>Экология</t>
  </si>
  <si>
    <t>Основы проектной деятельности</t>
  </si>
  <si>
    <t>Дз</t>
  </si>
  <si>
    <t>Э</t>
  </si>
  <si>
    <t>Безопасность жизнедеятельности</t>
  </si>
  <si>
    <t>консультации</t>
  </si>
  <si>
    <t>Консультации</t>
  </si>
  <si>
    <t>Русский язык и культура речи</t>
  </si>
  <si>
    <t>Форма обучения — очная</t>
  </si>
  <si>
    <t>1 сем.17 нед.</t>
  </si>
  <si>
    <t>2 сем.  22 нед.</t>
  </si>
  <si>
    <t>ППССЗ</t>
  </si>
  <si>
    <t>Спортивный зал</t>
  </si>
  <si>
    <t>Актовый зал</t>
  </si>
  <si>
    <t xml:space="preserve">                            </t>
  </si>
  <si>
    <t>Система контроля и оценки процесса и результатов освоения  ППССЗ  осуществляется в соответствии с Положением  о текущем контроле успеваемости  и промежуточной аттестации обучающихся ГБПОУ ББСХТ. Оценивание результатов производится по пятибалльной шкале. Конкретные  формы и виды контроля определяются ведущим преподавателем.</t>
  </si>
  <si>
    <t>При реализации ППССЗ предусматриваются практики: учебная и производственная. Производственная практика состоит из двух этапов: практики по профилю специальности и преддипломной практики.</t>
  </si>
  <si>
    <t>Образовательное учреждение имеет право изменять сроки проведения практик с сохранением объема часов на данный вид практики.</t>
  </si>
  <si>
    <t xml:space="preserve">Производственная практика (преддипломная) проводится на выпускном курсе по завершении теоретической и практической подготовки. </t>
  </si>
  <si>
    <t>Общий объем каникулярного времени составляет не менее 8 недель в год,из которых 2 недели в зимний период.</t>
  </si>
  <si>
    <t>Государственная  итоговая аттестация: 6 недель</t>
  </si>
  <si>
    <t>Консультации  предусмотрены  в период проведения  промежуточной аттестации.</t>
  </si>
  <si>
    <t xml:space="preserve">  промежуточная аттестация</t>
  </si>
  <si>
    <t>Иностранный  язык в профессиональной  деятельности</t>
  </si>
  <si>
    <t>учебные  занятия</t>
  </si>
  <si>
    <t>Учебная  практика</t>
  </si>
  <si>
    <t>Физическая культура(адаптационная)</t>
  </si>
  <si>
    <t>Для промежуточной аттестации по учебной и производственной практике  - дифференцированный зачет.</t>
  </si>
  <si>
    <t xml:space="preserve">Промежуточная аттестация проводится по завершении изучения дисциплин ,междисциплинарных курсов(далее МДК) ,профессиональных модулей. Промежуточная аттестация может проводиться по завершении разделов учебной дисциплины и разделов МДК. </t>
  </si>
  <si>
    <t>Начало учебных занятий на всех курсах - 1 сентября, окончание учебных занятий на каждом курсе в соответствии с учебным  планом образовательной программы.Продолжительность  учебной недели – шестидневная. Учебные занятия сгруппированы парами, продолжительность одного часа - 45 минут.</t>
  </si>
  <si>
    <t>Объем обязательных (аудиторных) учебных занятий обучающихся в период теоретического  обучения не превышает 36 часов в неделю.</t>
  </si>
  <si>
    <t>УД.01  УД.02 УД.03</t>
  </si>
  <si>
    <t>Мировая художественная культура</t>
  </si>
  <si>
    <t>Учебная практика проходит на базе техникума, производственная практика проводится в организациях, направление деятельности которых соответствует профилю подготовки обучающихся.Сроки и объемы практики отражаются  в календарном учебном графике. Аттестация по итогам учебной практики проводится в виде дифференцированного зачета.</t>
  </si>
  <si>
    <t>лабораторных работ и практических занятий</t>
  </si>
  <si>
    <t>Промежуточная аттестация в форме  экзамена по модулю  проводится по профессиональному модулю в  день, освобожденный от других форм учебной нагрузки.</t>
  </si>
  <si>
    <t>При изучении дисциплины "Безопасность жизнедеятельности" общим объемом 68 часов в соответствии с ФГОС  СПО 48 часов отводится на освоение основ военной службы. На предпоследнем курсе для юношей проводятся пятидневные учебные сборы.</t>
  </si>
  <si>
    <t xml:space="preserve">1. Пояснительная записка.                                                                                                                        </t>
  </si>
  <si>
    <t>Дополнительные учебные дисциплины</t>
  </si>
  <si>
    <t>Учебные дисциплины по выбору из обязательных предметных областей</t>
  </si>
  <si>
    <t>Общие учебные дисциплины</t>
  </si>
  <si>
    <t>Общеобразовательный учебный  цикл</t>
  </si>
  <si>
    <t>Общепрофессиональный учебный   цикл</t>
  </si>
  <si>
    <t>ОП.01.</t>
  </si>
  <si>
    <t>ОП.02.</t>
  </si>
  <si>
    <t>ОП.03.</t>
  </si>
  <si>
    <t>ОП.04.</t>
  </si>
  <si>
    <t>ОП.06.</t>
  </si>
  <si>
    <t>ОП.07.</t>
  </si>
  <si>
    <t>ОП.08.</t>
  </si>
  <si>
    <t>ОП.09.</t>
  </si>
  <si>
    <t>ОП.10.</t>
  </si>
  <si>
    <t>Профессиональный учебный  цикл</t>
  </si>
  <si>
    <t>Производственная  практика ( по профилю специальности)</t>
  </si>
  <si>
    <t>сам. работа</t>
  </si>
  <si>
    <t>4. Перечень кабинетов, лабораторий, мастерских и других помещений для подготовки по специальности</t>
  </si>
  <si>
    <t>Операционные системы и среды</t>
  </si>
  <si>
    <t>Архитектура аппаратных средств</t>
  </si>
  <si>
    <t>Основы алгоритмизации и программирования</t>
  </si>
  <si>
    <t>Численные методы</t>
  </si>
  <si>
    <t>Компьютерные сети</t>
  </si>
  <si>
    <t>Поддержка и тестирование программных модулей</t>
  </si>
  <si>
    <t>Осуществление интеграции программных модулей</t>
  </si>
  <si>
    <t>Математическое моделирование</t>
  </si>
  <si>
    <t>Разработка, администрирование и защита баз данных</t>
  </si>
  <si>
    <t>экзаменов ( ед.)</t>
  </si>
  <si>
    <t>ОП.05.</t>
  </si>
  <si>
    <t>производств. практики ( по профилю специальности)</t>
  </si>
  <si>
    <t>Иностранного языка в профессиональной деятельности</t>
  </si>
  <si>
    <t>Социально-экономических дисциплин</t>
  </si>
  <si>
    <t>Безопасности жизнедеятельности</t>
  </si>
  <si>
    <t>Информатики</t>
  </si>
  <si>
    <t>При проведении лабораторных работ, практических  занятий, при работе в компьютерном классе группа может делиться на подгруппы численностью не менее 8  человек, если это предусмотрено содержанием рабочей программы дисциплины, МДК ,при наличии методических рекомендаций и учебно-методического комплекса.</t>
  </si>
  <si>
    <t>Консультации для обучающихся предусмотрены  в период прохождения промежуточной аттестации  на каждый учебный год. Формы проведения консультаций   ( групповые, индивидуальные, письменные, устные) определяются ведущими  преподавателями.</t>
  </si>
  <si>
    <t xml:space="preserve">1.6. Формы проведения государственной итоговой аттестации </t>
  </si>
  <si>
    <t>Математических дисциплин</t>
  </si>
  <si>
    <t>Спортивный  комплекс</t>
  </si>
  <si>
    <t>Место для стрельбы</t>
  </si>
  <si>
    <t>Открытый стадион широкого профиля с элементами полосы препятствий</t>
  </si>
  <si>
    <t>Естественнонаучных дисциплин</t>
  </si>
  <si>
    <t>Библиотека, читальный зал с выходом в Интернет</t>
  </si>
  <si>
    <t>Производственная практика (по профилю специальности)</t>
  </si>
  <si>
    <t>1 сем 17 нед.</t>
  </si>
  <si>
    <t>2 сем 24 нед.</t>
  </si>
  <si>
    <t>Общеобразовательный  учебный цикл</t>
  </si>
  <si>
    <t>Индивидуальный проект</t>
  </si>
  <si>
    <t>4сем. 24 нед.</t>
  </si>
  <si>
    <t>5 сем 17 нед.</t>
  </si>
  <si>
    <t>7 сем. 16 нед.</t>
  </si>
  <si>
    <t>зачетов,дифференцир. зачетов, ед.( с учетом физ-ры)</t>
  </si>
  <si>
    <t>Русского языка и литературы</t>
  </si>
  <si>
    <t xml:space="preserve">Промежуточная аттестация в форме  дифференцированного зачета, комплексного дифференцированного зачета проводится за счет часов, отведенных на освоение соответствующей учебной дисциплины, междисциплинарного курса или практики. </t>
  </si>
  <si>
    <t xml:space="preserve">Промежуточная аттестация в форме экзамена (комплексного экзамена) проводится по учебной дисциплине или междисциплинарному курсу в день, освобожденный от других форм учебной нагрузки. </t>
  </si>
  <si>
    <t>Экзамен по дисциплине,  МДК , экзамен по модулю  может проводиться в течение учебного семестра на следующий день после окончания изучения учебного материала, окончания практической подготовки. При этом дней на подготовку к экзамену не отводится. При проведении экзаменационной сессии  первый экзамен может проводиться в первый  день сессии. В период проведения экзаменационной сессии проводятся консультации, по тем дисциплинам, МДК, модулям, по которым запланирован экзамен, в соответствии с учебным планом.</t>
  </si>
  <si>
    <t xml:space="preserve">Количество экзаменов, в том числе по модулю ,  в каждом учебном году не превышает  8, а количество дифференцированных зачетов – 10  (в их количество не входит дисциплина «Физическая культура»). </t>
  </si>
  <si>
    <t>Физики</t>
  </si>
  <si>
    <t xml:space="preserve"> После освоения общеобразовательных учебных  дисциплин проводится промежуточная аттестация.                                                                                                                                             По дисциплинам: русский язык, математика, информатика предусмотрены экзамены, по остальным дисциплинам  зачет, дифференцированные зачеты.                                                                                                                                           </t>
  </si>
  <si>
    <t>1.1.Организация учебного процесса и режим занятий.</t>
  </si>
  <si>
    <t>1.2. Общеобразовательный цикл.</t>
  </si>
  <si>
    <t xml:space="preserve">1.4. Формы проведения консультаций </t>
  </si>
  <si>
    <t>Для инвалидов и лиц с ограниченными возможностями здоровья включены адаптационные дисциплины "Психология общения" и "Физическая культура", которые обеспечивают коррекцию нарушений развития и социальную адаптацию их. Эти  дисциплины реализуются при наличии  в группе инвалидов и лиц с ограниченными возможностями здоровья.</t>
  </si>
  <si>
    <t>Промежуточная атт-я и консультации</t>
  </si>
  <si>
    <t>1з-11Дз/3Э</t>
  </si>
  <si>
    <t>Базовые  учебные дисциплины</t>
  </si>
  <si>
    <t>ОДБ.01</t>
  </si>
  <si>
    <t>ОДБ.02</t>
  </si>
  <si>
    <t>ОДБ. 03</t>
  </si>
  <si>
    <t>ОДБ. 04</t>
  </si>
  <si>
    <t>Обществознание</t>
  </si>
  <si>
    <t>ОДБ. 05</t>
  </si>
  <si>
    <t>ОДБ. 06</t>
  </si>
  <si>
    <t>ОДБ.07</t>
  </si>
  <si>
    <t>ОДБ. 08</t>
  </si>
  <si>
    <t>З</t>
  </si>
  <si>
    <t>ОДБ. 09</t>
  </si>
  <si>
    <t>ОДБ.10</t>
  </si>
  <si>
    <t>ОДБ. 11</t>
  </si>
  <si>
    <t xml:space="preserve">Биология </t>
  </si>
  <si>
    <t>Профильные учебные дисциплины</t>
  </si>
  <si>
    <t>ОДП.12</t>
  </si>
  <si>
    <t xml:space="preserve">Математика </t>
  </si>
  <si>
    <t>ОДП.13</t>
  </si>
  <si>
    <t>ОД.14</t>
  </si>
  <si>
    <t>ОК 04. Эффективно взаимодействовать и работать в коллективе и команде</t>
  </si>
  <si>
    <t>ОК 07. Содействовать сохранению окружающей среды, ресурсосбережению, применять знания об изменении климата, принципы бережливого производства, эффективно действовать в чрезвычайных ситуациях</t>
  </si>
  <si>
    <t>ОК 09. Пользоваться профессиональной документацией на государственном и иностранном языках</t>
  </si>
  <si>
    <t>Основы безопасности и защиты Родины</t>
  </si>
  <si>
    <t>3 сем 17 нед.</t>
  </si>
  <si>
    <t>6 сем.     25 нед.</t>
  </si>
  <si>
    <t>8 сем.     14 нед.</t>
  </si>
  <si>
    <t xml:space="preserve">         по специальности среднего профессионального образования</t>
  </si>
  <si>
    <t>Срок обучения — 3 года 10 месяцев</t>
  </si>
  <si>
    <r>
      <rPr>
        <sz val="12"/>
        <rFont val="Times New Roman"/>
        <family val="1"/>
        <charset val="204"/>
      </rPr>
      <t>Уровень образования, необходимый для                                                                приема на обучение  - основное общее</t>
    </r>
    <r>
      <rPr>
        <i/>
        <sz val="12"/>
        <rFont val="Times New Roman"/>
        <family val="1"/>
        <charset val="204"/>
      </rPr>
      <t xml:space="preserve">              </t>
    </r>
  </si>
  <si>
    <t>Профиль получаемого профессионального                                                   образования - технологический</t>
  </si>
  <si>
    <t>Приложение 1 к ППССЗ      09.02.11 Разработка и управление программным обеспечением</t>
  </si>
  <si>
    <t>09.02.11 Разработка и управление программным обеспечением</t>
  </si>
  <si>
    <t>(2026г.-2030г.)</t>
  </si>
  <si>
    <t>Квалификация: программист</t>
  </si>
  <si>
    <t xml:space="preserve">                        среднего профессионального образования</t>
  </si>
  <si>
    <t>основной образовательной программы</t>
  </si>
  <si>
    <t xml:space="preserve">                                           УЧЕБНЫЙ ПЛАН</t>
  </si>
  <si>
    <t>СГЦ.00</t>
  </si>
  <si>
    <t xml:space="preserve"> Социально-гуманитарный  учебный цикл</t>
  </si>
  <si>
    <t>СГ.01</t>
  </si>
  <si>
    <t>История России</t>
  </si>
  <si>
    <t>СГ.02</t>
  </si>
  <si>
    <t>СГ.03</t>
  </si>
  <si>
    <t>СГ.04</t>
  </si>
  <si>
    <t>СГ.05</t>
  </si>
  <si>
    <t xml:space="preserve"> Основы бережливого  производства</t>
  </si>
  <si>
    <t>СГ.06</t>
  </si>
  <si>
    <t>СГ.07</t>
  </si>
  <si>
    <t>Математический аппарат в отрасли информационных технологий</t>
  </si>
  <si>
    <t>Информационные технологии в профессиональной деятельности</t>
  </si>
  <si>
    <t>Основы информационной безопасности</t>
  </si>
  <si>
    <t>Управление ИТ-проектами</t>
  </si>
  <si>
    <t>Основы работы с информацией</t>
  </si>
  <si>
    <t>Психология делового общения</t>
  </si>
  <si>
    <t>Практика</t>
  </si>
  <si>
    <t>Проектирование и разработка баз данных</t>
  </si>
  <si>
    <t>Управление базами данных</t>
  </si>
  <si>
    <t>Разработка и интеграция модулей программного обеспечения</t>
  </si>
  <si>
    <t>Разработка программных модулей</t>
  </si>
  <si>
    <t>Безопасность программного обеспечения</t>
  </si>
  <si>
    <t>ПМ.03</t>
  </si>
  <si>
    <t>ОК 02. Использовать современные средства поиска, анализа и интерпретации информации и информационные технологии для выполнения задач профессиональной деятельности;</t>
  </si>
  <si>
    <t>ОК 03. Планировать и реализовывать собственное профессиональное и личностное развитие, предпринимательскую деятельность в профессиональной сфере, использовать знания по правовой и финансовой грамотности в различных жизненных ситуациях;</t>
  </si>
  <si>
    <t>ОК 04. Эффективно взаимодействовать и работать в коллективе и команде;</t>
  </si>
  <si>
    <t>ОК 06. Проявлять гражданско-патриотическую позицию, демонстрировать осознанное поведение на основе традиционных российских духовно-нравственных ценностей, в том числе с учетом гармонизации межнациональных и межрелигиозных отношений, применять стандарты антикоррупционного поведения;</t>
  </si>
  <si>
    <t>ОК 01. Выбирать способы решения задач профессиональной деятельности применительно к различным контекстам</t>
  </si>
  <si>
    <t>ОК 02. Использовать современные средства поиска, анализа и интерпретации информации и информационные технологии для выполнения задач профессиональной деятельности</t>
  </si>
  <si>
    <t>ОК 03. Планировать и реализовывать собственное профессиональное и личностное развитие, предпринимательскую деятельность в профессиональной сфере, использовать знания по правовой и финансовой грамотности в различных жизненных ситуациях</t>
  </si>
  <si>
    <t>ОК 05. 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t>
  </si>
  <si>
    <t>ОК 08.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t>
  </si>
  <si>
    <t>Проектирование и разработка информационных систем</t>
  </si>
  <si>
    <t>Проектирование информационных систем</t>
  </si>
  <si>
    <t>Разработка кода информационных систем</t>
  </si>
  <si>
    <t>Сопровождение информационных систем</t>
  </si>
  <si>
    <t>Освоение профессии рабочего, должности служащего:  16199 Оператор электронно-вычислительных и вычислительных машин</t>
  </si>
  <si>
    <t>УП.04</t>
  </si>
  <si>
    <t>ПП.04</t>
  </si>
  <si>
    <t>Министерство образования   Нижегородской области                                              Государственное бюджетное профессиональное образовательное учреждение "Большеболдинский сельскохозяйственный техникум"</t>
  </si>
  <si>
    <t>Технология создания ,обработки и публикации цифровой мультимедийной информации</t>
  </si>
  <si>
    <t>Подготовка к работе, настройка и обслуживание электронно-вычислительных и вычислительных машин</t>
  </si>
  <si>
    <t xml:space="preserve"> Физическая культура</t>
  </si>
  <si>
    <t xml:space="preserve"> Основы  финансовой грамотности</t>
  </si>
  <si>
    <t xml:space="preserve"> Русский язык и культура речи</t>
  </si>
  <si>
    <t>ПК 1.1. Проектировать базы данных</t>
  </si>
  <si>
    <t>ПК 1.2. Разрабатывать объекты баз данных в соответствии с результатами анализа предметной области.
ПК 1.3. Реализовывать базу данных в конкретной системе управления базами данных.</t>
  </si>
  <si>
    <t>ПК 1.3. Реализовывать базу данных в конкретной системе управления базами данных</t>
  </si>
  <si>
    <t>ПК 1.4. Администрировать базы данных</t>
  </si>
  <si>
    <t>ПК 1.5. Защищать информацию в базе данных с использованием технологии защиты информации</t>
  </si>
  <si>
    <t>ПК 2.1. Проектировать модули программного обеспечения</t>
  </si>
  <si>
    <t>ПК 2.2. Разрабатывать модули программного обеспечения</t>
  </si>
  <si>
    <t>ПК 2.3. Выполнять интеграцию модулей и компонентов программного обеспечения.</t>
  </si>
  <si>
    <t>ПК 2.4. Выполнять тестирование и отладку программного обеспечения.</t>
  </si>
  <si>
    <t>ПК 2.5. Осуществлять документирование программных модулей программного обеспечения.</t>
  </si>
  <si>
    <t>ПК 3.1. Собирать исходные данные для разработки проектной документации на информационную систему.</t>
  </si>
  <si>
    <t>ПК 3.3. Разрабатывать подсистемы безопасности информационной системы в соответствии с техническим заданием.</t>
  </si>
  <si>
    <t>ПК 3.4. Производить разработку модулей информационной системы в соответствии с техническим заданием.</t>
  </si>
  <si>
    <t>ПК 3.5. Интегрировать информационную систему с существующими информационными системами заказчика</t>
  </si>
  <si>
    <t>ПК 3.6. Осуществлять модульное и интеграционное тестирование информационной системы.</t>
  </si>
  <si>
    <t>ПК 3.7. Разрабатывать техническую документацию на эксплуатацию информационной системы</t>
  </si>
  <si>
    <t>ПК 3.2. Разрабатывать проектную документацию на разработку информационной системы в соответствии с требованиями заказчика</t>
  </si>
  <si>
    <t>ПК 3.8. Производить оценку информационной системы для выявления возможности ее модернизации</t>
  </si>
  <si>
    <t>*</t>
  </si>
  <si>
    <t>ПК 4.1 Подготавливать к работе, настраивать и обслуживать аппаратное обеспечение и операционную систему персонального компьютера</t>
  </si>
  <si>
    <t>ПК 4.2 Создавать и управлять на персональном компьютере текстовыми документами, таблицами, презентациями и содержанием баз данных</t>
  </si>
  <si>
    <t>ПК 4.3 Осуществлять навигацию по ресурсам, поиск, ввод и передачу данных с помощью технологий и сервисов Интернета</t>
  </si>
  <si>
    <t>ПК 4.4 Создавать и обрабатывать цифровые изображения и объекты мультимедиа</t>
  </si>
  <si>
    <t>Компьютерных сетей и основ информационной безопасности</t>
  </si>
  <si>
    <t>Информационных технологий и архитектуры аппаратных средств</t>
  </si>
  <si>
    <t>Алгоритмизации и программирования</t>
  </si>
  <si>
    <t>Учебная практика и производственная практика (по профилю специальности) проводятся при освоении обучающимися  профессиональных компетенций в рамках профессиональных модулей и реализуются  концентрированно или рассредоточенно  в несколько периодов.</t>
  </si>
  <si>
    <t>Аттестация по итогам производственной практики проводится с учетом (или на основании) результатов, подтвержденных документами соответствующих организаций,  в виде дифференцированного зачета.</t>
  </si>
  <si>
    <t>Квалифкационный экзамен</t>
  </si>
  <si>
    <t>практческая подготовка (практика)</t>
  </si>
  <si>
    <t>1.Демонстрационный экзамен</t>
  </si>
  <si>
    <t>ОП.11</t>
  </si>
  <si>
    <t>Экономика отрасли</t>
  </si>
  <si>
    <t>ОП.12</t>
  </si>
  <si>
    <t>Основы  финансовой грамотности и предпринимательской деятельности</t>
  </si>
  <si>
    <t>Практика ПМ.01</t>
  </si>
  <si>
    <t>Практика ПМ.02</t>
  </si>
  <si>
    <t>Практика ПМ.03</t>
  </si>
  <si>
    <t>Практика ПМ.04</t>
  </si>
  <si>
    <t>Разработка,администрирование и защита баз данных</t>
  </si>
  <si>
    <t>Дз (к)</t>
  </si>
  <si>
    <t>ОП.13</t>
  </si>
  <si>
    <t>Стандартизация, сертификация и техническое документоведение</t>
  </si>
  <si>
    <t>ОП.14</t>
  </si>
  <si>
    <t>Кэ</t>
  </si>
  <si>
    <t xml:space="preserve">  ПМ.04 Освоение профессии рабочего,должности служащего:16199 Оператор электронно-вычислительных и вычислительных машин</t>
  </si>
  <si>
    <t>0з-13Дз-0Э</t>
  </si>
  <si>
    <t>0з-1Дз-5Э</t>
  </si>
  <si>
    <t>0з-3Дз-0Э</t>
  </si>
  <si>
    <t>0з-1Дз-3Э</t>
  </si>
  <si>
    <t>0з-2Дз-0Э</t>
  </si>
  <si>
    <t>0з-1Дз-2Э</t>
  </si>
  <si>
    <t>МДК. 04.01.</t>
  </si>
  <si>
    <t>МДК. 04.02.</t>
  </si>
  <si>
    <t>МДК. 01.01.</t>
  </si>
  <si>
    <t>МДК. 01.02.</t>
  </si>
  <si>
    <t>МДК. 02.01.</t>
  </si>
  <si>
    <t>МДК. 02.02.</t>
  </si>
  <si>
    <t>МДК. 02.03.</t>
  </si>
  <si>
    <t>МДК. 02.04.</t>
  </si>
  <si>
    <t>МДК. 02.05.</t>
  </si>
  <si>
    <t>МДК. 02.06.</t>
  </si>
  <si>
    <t>МДК. 03.01.</t>
  </si>
  <si>
    <t>МДК. 03.02.</t>
  </si>
  <si>
    <t xml:space="preserve">  </t>
  </si>
  <si>
    <t>0з-0Дз-3Э</t>
  </si>
  <si>
    <t>0з-8Дз-5Э</t>
  </si>
  <si>
    <t>0з-3Дз-13Э</t>
  </si>
  <si>
    <t>0з-10Дз-0Э</t>
  </si>
  <si>
    <t>0з-13Дз-13Э</t>
  </si>
  <si>
    <t>0з-34 Дз/18Э</t>
  </si>
  <si>
    <t>Структура
образовательной
программы</t>
  </si>
  <si>
    <t>Общеобразователь-
ная подготовка в
пределах ОП</t>
  </si>
  <si>
    <t>Обязательная
часть</t>
  </si>
  <si>
    <t>Вариативная
часть</t>
  </si>
  <si>
    <t>Всего в
часах</t>
  </si>
  <si>
    <t>Социально-гуманитарный
цикл</t>
  </si>
  <si>
    <t>Общепрофессиональный
цикл</t>
  </si>
  <si>
    <t>Государственная итоговая
аттестация</t>
  </si>
  <si>
    <t>Всего в часах</t>
  </si>
  <si>
    <t>Общеобразовательная подготовка в пределах ОП</t>
  </si>
  <si>
    <t>Профессиональный цикл (модули)</t>
  </si>
  <si>
    <t>Профессиональный цикл (практика)</t>
  </si>
  <si>
    <t>Выполнение курсового проекта рассматривается как вид учебной работы по профессиональному модулю. На весь период обучения запланирован один  курсовой проект   по МДК.03.01.Разработка кода информационных систем. На выполнение курсового проекта  отводится  20 часов (защита курсового проекта проводится за счет часов отведенных на изучение данного МДК).</t>
  </si>
  <si>
    <t xml:space="preserve">В социально-гуманитарном, общепрофессиональном и  профессиональном циклах предусмотрена самостоятельная работа до 3 % без взаимодействия с преподавателем. Для самостоятельной работы обучающихся предусмотрен кабинет, оснащенный компьютерной техникой  с подключением к информационно-телекоммуникативной сети "Интернет".     </t>
  </si>
  <si>
    <t>Дисциплина  СГ.05 Основы финансовой грамотности и предпринимательской деятельности введена в соответствии с компетенцией ОК 03. Планировать и реализовывать собственное профессиональное и личностное развитие, предпринимательскую деятельность в профессиональной сфере, использовать знания по правовой и финансовой грамотности в различных жизненных ситуациях.</t>
  </si>
  <si>
    <t>Дисциплина ОП.10. Психология делового общения введена в соответствии с компетенцией ОК 04.  Эффективно взаимодействовать и работать в коллективе и команде.</t>
  </si>
  <si>
    <t>Проектирования и разработки баз данных</t>
  </si>
  <si>
    <t>Профессиональных дисциплин</t>
  </si>
  <si>
    <t>Разработки и интеграции программных решений</t>
  </si>
  <si>
    <t>Разработки информационных систем</t>
  </si>
  <si>
    <t>Общеобразовательный  цикл  ППССЗ  сформирован  с учетом  технологического профиля  получаемой специальности и в соответствии с  приказом Минобрнауки России от 17.05.2012 г. № 413 «Об утверждении федерального государственного  образовательного стандарта среднего общего образования»  ( в действующей редакции), приказом  Минпросвещения  России  от  18.05.2023 № 371   «Об утверждении федеральной образовательной программы среднего общего образования» ( в действующей редакции) ,  письма Минпросвещения  Российской Федерации  от 01.03.2023г. № 05-592 "О направлении рекомендаций по  получению среднего общего образования в пределах освоения образовательной программы среднего профессионального образования", а  также с учетом примерных рабочих программ общеобразовательных дисциплин.                                                                                                                                                                                                                                                                                 Учебное время, отведенное на изучение общеобразовательных дисциплин составляет 1476 часов и распределено на изучение базовых  учебных дисциплин , профильных учебных дисциплин (изучаемых на  углубленном уровне), индивидуальный проект, консультации и промежуточную  аттестацию.                                                                                                                                                                                                            С учетом профиля получаемой специальности     углубленно изучаются профильные   дисциплины "Математика" и "Информатика".                                                                                                                                                                                Учет профессиональной направленности  при реализации общеобразовательных дисциплин  осуществляется в виде формирования профессионально-ориентированного содержания ( до 40%), в каждую  общеобразовательную  дисциплину ( базовую и профильную) включены прикладные модули.                                                                                                                                                                                                                                                                  В процессе реализации среднего общего образования предусмотрено выполнение обучающимися индивидуальных проектов в рамках одной или нескольких изучаемых учебных дисциплин с учетом специфики  осваиваемой специальности.                                                                                                                        Индивидуальный проект выполняется обучающимися  по выбранной теме  в рамках учебного времени дисциплины "Основы проектной деятельности" под руководством преподавателя по  выбранной учебной дисциплине , и в соответствии с Положением об организации выполнения и защиты  индивидуальных   проектов обучающимися".
Индивидуальный проект должен  быть представлен в виде завершенного учебного исследования или разработанного проекта: информационного, творческого, социального, прикладного, инновационного, конструкторского,инженерного и др.</t>
  </si>
  <si>
    <r>
      <t xml:space="preserve">                                                                           </t>
    </r>
    <r>
      <rPr>
        <b/>
        <sz val="12"/>
        <rFont val="Times New Roman"/>
        <family val="1"/>
        <charset val="204"/>
      </rPr>
      <t xml:space="preserve"> 1.3.Распределение вариативной части.        </t>
    </r>
    <r>
      <rPr>
        <sz val="12"/>
        <rFont val="Times New Roman"/>
        <family val="1"/>
        <charset val="204"/>
      </rPr>
      <t xml:space="preserve">                                                                                                                                                   Структура образовательной программы включает обязательную часть и часть, формируемую участниками образовательных отношений (вариативную).
Обязательная часть ППССЗ направлена на формирование общих и профессиональных  компетенций, предусмотренных ФГОС СПО, и составляет – 69,5% от общего объема времени, отведенного на ее освоение.
Объем времени, отведенный на вариативную часть определен в соответствии с ФГОС СПО (30,5% от общего объема времени, отведенного на освоение образовательной программы). Вариативная часть  направлена на формирование общих компетенций и профессиональных компетенций, необходимых для обеспечения конкурентноспособности выпускника в  соответствии с потребностями регионального рынка труда, а также с учетом требований цифровой экономики.  Увеличение времени на освоение программ отдельных дисциплин и МДК сделано с целью расширения и углубления знаний и умений.      
Дисциплины, междисциплинарные курсы и профессиональные модули вариативной части определены  ГБПОУ ББСХТ по согласованию с работодателем.</t>
    </r>
  </si>
  <si>
    <r>
      <rPr>
        <sz val="12"/>
        <rFont val="Times New Roman"/>
        <family val="1"/>
        <charset val="204"/>
      </rPr>
      <t xml:space="preserve">Вариативная часть  учебных  циклов образовательной программы составляет 1296 ч.                                                                                                                                       Вариативная часть использована на увеличение количества часов социально-гуманитарного учебного цикла -68 ч., общепрофессионального учебного  цикла - 308ч.,  профессионального учебного   цикла - 194 ч.и на введение следующих  дисциплин и профессиональных модулей  :   </t>
    </r>
    <r>
      <rPr>
        <sz val="12"/>
        <color rgb="FFFF0000"/>
        <rFont val="Times New Roman"/>
        <family val="1"/>
        <charset val="204"/>
      </rPr>
      <t xml:space="preserve"> 
</t>
    </r>
    <r>
      <rPr>
        <sz val="12"/>
        <rFont val="Times New Roman"/>
        <family val="1"/>
        <charset val="204"/>
      </rPr>
      <t xml:space="preserve">СГ.05.Основы  финансовой грамотности и предпринимательской деятельности -64ч.,                                                                                        СГ.07  Русский язык и культура речи -64ч.,                                                                                                                                                           ОП.10  Психология делового общения -90ч., </t>
    </r>
    <r>
      <rPr>
        <sz val="12"/>
        <color rgb="FFFF0000"/>
        <rFont val="Times New Roman"/>
        <family val="1"/>
        <charset val="204"/>
      </rPr>
      <t xml:space="preserve">                                                                                                                                                   </t>
    </r>
    <r>
      <rPr>
        <sz val="12"/>
        <rFont val="Times New Roman"/>
        <family val="1"/>
        <charset val="204"/>
      </rPr>
      <t>ОП.11 Экономика отрасли -90ч.,                                                                                                                                                                            ОП.12 Менеджмент в професиональной деятельности -46ч.,                                                                                                                                     ОП.13  Правовое обеспечение профессиональной деятельности -46ч.,                                                                                                                       ОП.14 Стандартизация, сертификация и техническое документоведение-90ч</t>
    </r>
    <r>
      <rPr>
        <sz val="12"/>
        <color rgb="FFFF0000"/>
        <rFont val="Times New Roman"/>
        <family val="1"/>
        <charset val="204"/>
      </rPr>
      <t xml:space="preserve">.                                                                                                                                                                                                                                                                                                                                                                                                                                                                                                                                                                                                    </t>
    </r>
    <r>
      <rPr>
        <sz val="12"/>
        <rFont val="Times New Roman"/>
        <family val="1"/>
        <charset val="204"/>
      </rPr>
      <t>ПМ.04 Освоение профессии рабочего,должности служащего:16199 Оператор электронно-вычислительных и вычислительных машин-236ч. из них :                                                                                                                                                                                                                                                                                                     МДК 04.01. Технология создания ,обработки и публикации цифровой мультимедийной информации-  134 ч. и МДК 04.02.Подготовка к работе, настройка и обслуживание электронно-вычислительных и вычислительных машин-90ч.</t>
    </r>
  </si>
  <si>
    <t>Промежуточная аттестация обучающихся  проводится в соответствии с Положением о текущем контроле успеваемости и промежуточной аттестации обучающихся ГБПОУ ББСХТ  в форме дифференцированного зачета,комплексного дифференцированного зачета, комплексного экзамена и экзамена по модулю. Конкретные формы и процедуры текущего контроля, промежуточной аттестации по дисциплинам и МДК, профессиональным  модулям  разрабатываются техникумом самостоятельно и доводятся до сведения обучающихся в течение первых двух месяцев от начала обучения.</t>
  </si>
  <si>
    <t xml:space="preserve">По дисциплинам  СГ, ОП и профессионального цикла проводятся  дифференцированные зачеты и экзамены. </t>
  </si>
  <si>
    <t xml:space="preserve">Формой промежуточной аттестации по профессиональному модулю является экзамен по модулю. </t>
  </si>
  <si>
    <t>1.7.Получение рабочих профессий.</t>
  </si>
  <si>
    <t xml:space="preserve"> Согласно приказу Министерства просвещения России РФ от 14 июля 2023 года № 534 «Об утверждении перечня профессий рабочих и должностей служащих, по которым осуществляется профессиональное обучение» (в действующей редакции)  обучающиеся   проходят  профессиональную подготовку по профессии: 16199 Оператор электронно-вычислительных и вычислительных машина, с присвоением квалификации  16199 Оператор электронно-вычислительных и вычислительных машин-4 разряда.</t>
  </si>
  <si>
    <t xml:space="preserve">Государственная  итоговая  аттестация проводится  в форме демонстрационного экзамена  и составляет 6 недель.                                                                                                                                                                               Государственная  итоговая  аттестация проводится в соответствии с  Порядком   проведения государственной итоговой аттестации по образовательным программам среднего профессионального образования» ( утвержден приказом Министерства просвещения  Российской Федерацииот 08 ноября  2021 года  № 800) и ежегодно пересматриваемой и утверждаемой Программой государственной  итоговой  аттестации. </t>
  </si>
  <si>
    <t>Информационные технологии в профессиональной деятельности/Адаптивные информационные и коммуникационные технологии</t>
  </si>
  <si>
    <t xml:space="preserve">Правовое обеспечение профессиональной деятельности/Социальная адаптация и основы социально-правовых знаний </t>
  </si>
  <si>
    <t>Менеджмент в профессиональной деятельности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</si>
</sst>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3" x14ac:knownFonts="1">
    <font>
      <sz val="11"/>
      <color theme="1"/>
      <name val="Calibri"/>
      <family val="2"/>
      <charset val="204"/>
      <scheme val="minor"/>
    </font>
    <font>
      <sz val="10"/>
      <name val="Calibri"/>
      <family val="2"/>
      <charset val="204"/>
      <scheme val="minor"/>
    </font>
    <font>
      <sz val="9"/>
      <name val="Calibri"/>
      <family val="2"/>
      <charset val="204"/>
      <scheme val="minor"/>
    </font>
    <font>
      <sz val="8"/>
      <name val="Calibri"/>
      <family val="2"/>
      <charset val="204"/>
      <scheme val="minor"/>
    </font>
    <font>
      <sz val="12"/>
      <name val="Times New Roman"/>
      <family val="1"/>
      <charset val="204"/>
    </font>
    <font>
      <sz val="11"/>
      <name val="Times New Roman"/>
      <family val="1"/>
      <charset val="204"/>
    </font>
    <font>
      <b/>
      <sz val="14"/>
      <name val="Times New Roman"/>
      <family val="1"/>
      <charset val="204"/>
    </font>
    <font>
      <sz val="14"/>
      <name val="Times New Roman"/>
      <family val="1"/>
      <charset val="204"/>
    </font>
    <font>
      <i/>
      <sz val="14"/>
      <name val="Times New Roman"/>
      <family val="1"/>
      <charset val="204"/>
    </font>
    <font>
      <i/>
      <sz val="11"/>
      <name val="Times New Roman"/>
      <family val="1"/>
      <charset val="204"/>
    </font>
    <font>
      <sz val="14"/>
      <color theme="1"/>
      <name val="Times New Roman"/>
      <family val="1"/>
      <charset val="204"/>
    </font>
    <font>
      <sz val="14"/>
      <color rgb="FF000000"/>
      <name val="Times New Roman"/>
      <family val="1"/>
      <charset val="204"/>
    </font>
    <font>
      <sz val="10"/>
      <name val="Times New Roman"/>
      <family val="1"/>
      <charset val="204"/>
    </font>
    <font>
      <b/>
      <sz val="10"/>
      <name val="Times New Roman"/>
      <family val="1"/>
      <charset val="204"/>
    </font>
    <font>
      <b/>
      <sz val="11"/>
      <name val="Times New Roman"/>
      <family val="1"/>
      <charset val="204"/>
    </font>
    <font>
      <sz val="9"/>
      <name val="Times New Roman"/>
      <family val="1"/>
      <charset val="204"/>
    </font>
    <font>
      <sz val="10"/>
      <color theme="1"/>
      <name val="Times New Roman"/>
      <family val="1"/>
      <charset val="204"/>
    </font>
    <font>
      <b/>
      <sz val="7"/>
      <name val="Times New Roman"/>
      <family val="1"/>
      <charset val="204"/>
    </font>
    <font>
      <sz val="7"/>
      <name val="Times New Roman"/>
      <family val="1"/>
      <charset val="204"/>
    </font>
    <font>
      <sz val="7"/>
      <color rgb="FF0000FF"/>
      <name val="Times New Roman"/>
      <family val="1"/>
      <charset val="204"/>
    </font>
    <font>
      <sz val="8"/>
      <name val="Times New Roman"/>
      <family val="1"/>
      <charset val="204"/>
    </font>
    <font>
      <b/>
      <sz val="8"/>
      <name val="Times New Roman"/>
      <family val="1"/>
      <charset val="204"/>
    </font>
    <font>
      <i/>
      <sz val="7"/>
      <name val="Times New Roman"/>
      <family val="1"/>
      <charset val="204"/>
    </font>
    <font>
      <sz val="7"/>
      <color rgb="FFFF0000"/>
      <name val="Times New Roman"/>
      <family val="1"/>
      <charset val="204"/>
    </font>
    <font>
      <b/>
      <sz val="8"/>
      <color rgb="FF0000FF"/>
      <name val="Times New Roman"/>
      <family val="1"/>
      <charset val="204"/>
    </font>
    <font>
      <b/>
      <sz val="7"/>
      <color rgb="FF0000FF"/>
      <name val="Times New Roman"/>
      <family val="1"/>
      <charset val="204"/>
    </font>
    <font>
      <i/>
      <sz val="7"/>
      <color rgb="FF0000FF"/>
      <name val="Times New Roman"/>
      <family val="1"/>
      <charset val="204"/>
    </font>
    <font>
      <sz val="8"/>
      <color rgb="FF0000FF"/>
      <name val="Times New Roman"/>
      <family val="1"/>
      <charset val="204"/>
    </font>
    <font>
      <b/>
      <sz val="8"/>
      <color rgb="FFFF0000"/>
      <name val="Times New Roman"/>
      <family val="1"/>
      <charset val="204"/>
    </font>
    <font>
      <b/>
      <sz val="7"/>
      <color rgb="FFFF0000"/>
      <name val="Times New Roman"/>
      <family val="1"/>
      <charset val="204"/>
    </font>
    <font>
      <sz val="8"/>
      <color rgb="FFFF0000"/>
      <name val="Times New Roman"/>
      <family val="1"/>
      <charset val="204"/>
    </font>
    <font>
      <b/>
      <i/>
      <sz val="7"/>
      <name val="Times New Roman"/>
      <family val="1"/>
      <charset val="204"/>
    </font>
    <font>
      <sz val="6"/>
      <name val="Times New Roman"/>
      <family val="1"/>
      <charset val="204"/>
    </font>
    <font>
      <i/>
      <sz val="12"/>
      <name val="Times New Roman"/>
      <family val="1"/>
      <charset val="204"/>
    </font>
    <font>
      <b/>
      <sz val="6"/>
      <name val="Times New Roman"/>
      <family val="1"/>
      <charset val="204"/>
    </font>
    <font>
      <b/>
      <sz val="6"/>
      <color rgb="FF0000FF"/>
      <name val="Times New Roman"/>
      <family val="1"/>
      <charset val="204"/>
    </font>
    <font>
      <sz val="5"/>
      <color rgb="FF0000FF"/>
      <name val="Times New Roman"/>
      <family val="1"/>
      <charset val="204"/>
    </font>
    <font>
      <sz val="6"/>
      <color rgb="FF0000FF"/>
      <name val="Times New Roman"/>
      <family val="1"/>
      <charset val="204"/>
    </font>
    <font>
      <b/>
      <sz val="5.5"/>
      <name val="Times New Roman"/>
      <family val="1"/>
      <charset val="204"/>
    </font>
    <font>
      <u/>
      <sz val="14"/>
      <color theme="1"/>
      <name val="Times New Roman"/>
      <family val="1"/>
      <charset val="204"/>
    </font>
    <font>
      <u/>
      <sz val="11"/>
      <name val="Times New Roman"/>
      <family val="1"/>
      <charset val="204"/>
    </font>
    <font>
      <b/>
      <sz val="12"/>
      <name val="Times New Roman"/>
      <family val="1"/>
      <charset val="204"/>
    </font>
    <font>
      <sz val="8"/>
      <color theme="1"/>
      <name val="Calibri"/>
      <family val="2"/>
      <charset val="204"/>
      <scheme val="minor"/>
    </font>
    <font>
      <b/>
      <sz val="8"/>
      <color theme="1"/>
      <name val="Calibri"/>
      <family val="2"/>
      <charset val="204"/>
      <scheme val="minor"/>
    </font>
    <font>
      <i/>
      <sz val="8"/>
      <name val="Times New Roman"/>
      <family val="1"/>
      <charset val="204"/>
    </font>
    <font>
      <i/>
      <sz val="8"/>
      <color rgb="FFFF0000"/>
      <name val="Times New Roman"/>
      <family val="1"/>
      <charset val="204"/>
    </font>
    <font>
      <i/>
      <sz val="8"/>
      <color rgb="FF0000FF"/>
      <name val="Times New Roman"/>
      <family val="1"/>
      <charset val="204"/>
    </font>
    <font>
      <sz val="4"/>
      <color rgb="FF0000FF"/>
      <name val="Times New Roman"/>
      <family val="1"/>
      <charset val="204"/>
    </font>
    <font>
      <sz val="12"/>
      <color theme="1"/>
      <name val="Times New Roman"/>
      <family val="1"/>
      <charset val="204"/>
    </font>
    <font>
      <b/>
      <sz val="9"/>
      <name val="Times New Roman"/>
      <family val="1"/>
      <charset val="204"/>
    </font>
    <font>
      <sz val="9"/>
      <color rgb="FFFF0000"/>
      <name val="Times New Roman"/>
      <family val="1"/>
      <charset val="204"/>
    </font>
    <font>
      <b/>
      <sz val="9"/>
      <color rgb="FFFF0000"/>
      <name val="Times New Roman"/>
      <family val="1"/>
      <charset val="204"/>
    </font>
    <font>
      <sz val="9"/>
      <color rgb="FF0000FF"/>
      <name val="Times New Roman"/>
      <family val="1"/>
      <charset val="204"/>
    </font>
    <font>
      <b/>
      <sz val="8"/>
      <color theme="1"/>
      <name val="Times New Roman"/>
      <family val="1"/>
      <charset val="204"/>
    </font>
    <font>
      <sz val="11"/>
      <color rgb="FFFF0000"/>
      <name val="Calibri"/>
      <family val="2"/>
      <charset val="204"/>
      <scheme val="minor"/>
    </font>
    <font>
      <sz val="11"/>
      <name val="Calibri"/>
      <family val="2"/>
      <charset val="204"/>
      <scheme val="minor"/>
    </font>
    <font>
      <sz val="6"/>
      <color theme="1"/>
      <name val="Calibri"/>
      <family val="2"/>
      <charset val="204"/>
      <scheme val="minor"/>
    </font>
    <font>
      <b/>
      <sz val="7"/>
      <color rgb="FF002060"/>
      <name val="Times New Roman"/>
      <family val="1"/>
      <charset val="204"/>
    </font>
    <font>
      <b/>
      <sz val="6"/>
      <color rgb="FFFF0000"/>
      <name val="Times New Roman"/>
      <family val="1"/>
      <charset val="204"/>
    </font>
    <font>
      <sz val="6"/>
      <color rgb="FFFF0000"/>
      <name val="Times New Roman"/>
      <family val="1"/>
      <charset val="204"/>
    </font>
    <font>
      <i/>
      <sz val="6"/>
      <color rgb="FFFF0000"/>
      <name val="Times New Roman"/>
      <family val="1"/>
      <charset val="204"/>
    </font>
    <font>
      <b/>
      <i/>
      <sz val="6"/>
      <name val="Times New Roman"/>
      <family val="1"/>
      <charset val="204"/>
    </font>
    <font>
      <b/>
      <sz val="7.5"/>
      <name val="Times New Roman"/>
      <family val="1"/>
      <charset val="204"/>
    </font>
    <font>
      <sz val="8"/>
      <color rgb="FFC00000"/>
      <name val="Times New Roman"/>
      <family val="1"/>
      <charset val="204"/>
    </font>
    <font>
      <sz val="7.5"/>
      <name val="Times New Roman"/>
      <family val="1"/>
      <charset val="204"/>
    </font>
    <font>
      <sz val="12"/>
      <color rgb="FFFF0000"/>
      <name val="Times New Roman"/>
      <family val="1"/>
      <charset val="204"/>
    </font>
    <font>
      <sz val="6"/>
      <color rgb="FFFF0000"/>
      <name val="Calibri"/>
      <family val="2"/>
      <charset val="204"/>
      <scheme val="minor"/>
    </font>
    <font>
      <b/>
      <sz val="11"/>
      <color theme="1"/>
      <name val="Calibri"/>
      <family val="2"/>
      <charset val="204"/>
      <scheme val="minor"/>
    </font>
    <font>
      <b/>
      <sz val="5.5"/>
      <color rgb="FFFF0000"/>
      <name val="Times New Roman"/>
      <family val="1"/>
      <charset val="204"/>
    </font>
    <font>
      <b/>
      <sz val="10"/>
      <name val="Calibri"/>
      <family val="2"/>
      <charset val="204"/>
      <scheme val="minor"/>
    </font>
    <font>
      <b/>
      <sz val="10"/>
      <color rgb="FFFF0000"/>
      <name val="Calibri"/>
      <family val="2"/>
      <charset val="204"/>
      <scheme val="minor"/>
    </font>
    <font>
      <b/>
      <sz val="11"/>
      <color rgb="FFFF0000"/>
      <name val="Calibri"/>
      <family val="2"/>
      <charset val="204"/>
      <scheme val="minor"/>
    </font>
    <font>
      <b/>
      <sz val="12"/>
      <name val="Calibri"/>
      <family val="2"/>
      <charset val="204"/>
      <scheme val="minor"/>
    </font>
    <font>
      <b/>
      <sz val="12"/>
      <color rgb="FFFF0000"/>
      <name val="Calibri"/>
      <family val="2"/>
      <charset val="204"/>
      <scheme val="minor"/>
    </font>
    <font>
      <b/>
      <sz val="10"/>
      <color theme="1"/>
      <name val="Times New Roman"/>
      <family val="1"/>
      <charset val="204"/>
    </font>
    <font>
      <b/>
      <sz val="11"/>
      <color theme="1"/>
      <name val="Times New Roman"/>
      <family val="1"/>
      <charset val="204"/>
    </font>
    <font>
      <sz val="12"/>
      <color rgb="FF000000"/>
      <name val="Times New Roman"/>
      <family val="1"/>
      <charset val="204"/>
    </font>
    <font>
      <sz val="10"/>
      <color rgb="FFFF0000"/>
      <name val="Calibri"/>
      <family val="2"/>
      <charset val="204"/>
      <scheme val="minor"/>
    </font>
    <font>
      <sz val="12"/>
      <color rgb="FFFF0000"/>
      <name val="Symbol"/>
      <family val="1"/>
      <charset val="2"/>
    </font>
    <font>
      <sz val="11"/>
      <color rgb="FFFF0000"/>
      <name val="Symbol"/>
      <family val="1"/>
      <charset val="2"/>
    </font>
    <font>
      <sz val="10"/>
      <color rgb="FFFF0000"/>
      <name val="Times New Roman"/>
      <family val="1"/>
      <charset val="204"/>
    </font>
    <font>
      <sz val="10"/>
      <color rgb="FF000000"/>
      <name val="Times New Roman"/>
      <family val="1"/>
      <charset val="204"/>
    </font>
    <font>
      <b/>
      <sz val="12"/>
      <color indexed="8"/>
      <name val="Times New Roman"/>
      <family val="1"/>
      <charset val="204"/>
    </font>
  </fonts>
  <fills count="13">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00"/>
        <bgColor indexed="64"/>
      </patternFill>
    </fill>
    <fill>
      <patternFill patternType="solid">
        <fgColor theme="0"/>
        <bgColor rgb="FF000000"/>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5" tint="0.39997558519241921"/>
        <bgColor indexed="64"/>
      </patternFill>
    </fill>
    <fill>
      <patternFill patternType="solid">
        <fgColor theme="0" tint="-0.14999847407452621"/>
        <bgColor indexed="64"/>
      </patternFill>
    </fill>
  </fills>
  <borders count="139">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dotted">
        <color indexed="64"/>
      </top>
      <bottom style="medium">
        <color indexed="64"/>
      </bottom>
      <diagonal/>
    </border>
    <border>
      <left style="hair">
        <color indexed="64"/>
      </left>
      <right style="thin">
        <color indexed="64"/>
      </right>
      <top/>
      <bottom style="dotted">
        <color indexed="64"/>
      </bottom>
      <diagonal/>
    </border>
    <border>
      <left style="hair">
        <color indexed="64"/>
      </left>
      <right style="thin">
        <color indexed="64"/>
      </right>
      <top/>
      <bottom/>
      <diagonal/>
    </border>
    <border>
      <left style="hair">
        <color indexed="64"/>
      </left>
      <right style="thin">
        <color indexed="64"/>
      </right>
      <top style="dotted">
        <color indexed="64"/>
      </top>
      <bottom/>
      <diagonal/>
    </border>
    <border>
      <left style="hair">
        <color indexed="64"/>
      </left>
      <right style="hair">
        <color indexed="64"/>
      </right>
      <top style="thin">
        <color indexed="64"/>
      </top>
      <bottom/>
      <diagonal/>
    </border>
    <border>
      <left/>
      <right style="thin">
        <color indexed="64"/>
      </right>
      <top style="dotted">
        <color indexed="64"/>
      </top>
      <bottom style="dott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hair">
        <color indexed="64"/>
      </left>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hair">
        <color indexed="64"/>
      </left>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hair">
        <color indexed="64"/>
      </left>
      <right style="hair">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style="thin">
        <color indexed="64"/>
      </right>
      <top style="dotted">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thin">
        <color indexed="64"/>
      </top>
      <bottom style="medium">
        <color indexed="64"/>
      </bottom>
      <diagonal/>
    </border>
    <border>
      <left/>
      <right style="thin">
        <color indexed="64"/>
      </right>
      <top/>
      <bottom style="dotted">
        <color indexed="64"/>
      </bottom>
      <diagonal/>
    </border>
    <border>
      <left/>
      <right style="thin">
        <color indexed="64"/>
      </right>
      <top style="medium">
        <color indexed="64"/>
      </top>
      <bottom style="dotted">
        <color indexed="64"/>
      </bottom>
      <diagonal/>
    </border>
    <border>
      <left style="hair">
        <color indexed="64"/>
      </left>
      <right/>
      <top style="medium">
        <color indexed="64"/>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style="thin">
        <color indexed="64"/>
      </left>
      <right/>
      <top/>
      <bottom style="medium">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hair">
        <color indexed="64"/>
      </left>
      <right style="medium">
        <color indexed="64"/>
      </right>
      <top style="thin">
        <color indexed="64"/>
      </top>
      <bottom style="dotted">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hair">
        <color indexed="64"/>
      </right>
      <top style="medium">
        <color indexed="64"/>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style="hair">
        <color indexed="64"/>
      </left>
      <right/>
      <top style="medium">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medium">
        <color indexed="64"/>
      </top>
      <bottom/>
      <diagonal/>
    </border>
    <border>
      <left/>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style="hair">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style="medium">
        <color indexed="64"/>
      </top>
      <bottom style="thin">
        <color indexed="64"/>
      </bottom>
      <diagonal/>
    </border>
    <border>
      <left style="hair">
        <color indexed="64"/>
      </left>
      <right/>
      <top style="medium">
        <color indexed="64"/>
      </top>
      <bottom/>
      <diagonal/>
    </border>
  </borders>
  <cellStyleXfs count="1">
    <xf numFmtId="0" fontId="0" fillId="0" borderId="0"/>
  </cellStyleXfs>
  <cellXfs count="2734">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xf>
    <xf numFmtId="0" fontId="5" fillId="0" borderId="0" xfId="0" applyFont="1"/>
    <xf numFmtId="0" fontId="5" fillId="0" borderId="0" xfId="0" applyFont="1" applyAlignment="1">
      <alignment horizontal="left"/>
    </xf>
    <xf numFmtId="0" fontId="6" fillId="0" borderId="0" xfId="0" applyFont="1" applyAlignment="1">
      <alignment horizontal="left"/>
    </xf>
    <xf numFmtId="0" fontId="8" fillId="0" borderId="0" xfId="0" applyFont="1" applyAlignment="1">
      <alignment horizontal="left"/>
    </xf>
    <xf numFmtId="0" fontId="9" fillId="0" borderId="0" xfId="0" applyFont="1"/>
    <xf numFmtId="0" fontId="13" fillId="0" borderId="0" xfId="0" applyFont="1" applyAlignment="1">
      <alignment horizontal="center"/>
    </xf>
    <xf numFmtId="0" fontId="12" fillId="0" borderId="0" xfId="0" applyFont="1"/>
    <xf numFmtId="0" fontId="14" fillId="0" borderId="0" xfId="0" applyFont="1"/>
    <xf numFmtId="0" fontId="15" fillId="0" borderId="0" xfId="0" applyFont="1"/>
    <xf numFmtId="0" fontId="16" fillId="0" borderId="0" xfId="0" applyFont="1" applyAlignment="1">
      <alignment horizontal="justify" wrapText="1"/>
    </xf>
    <xf numFmtId="0" fontId="18" fillId="0" borderId="0" xfId="0" applyFont="1"/>
    <xf numFmtId="0" fontId="17" fillId="0" borderId="0" xfId="0" applyFont="1" applyAlignment="1">
      <alignment wrapText="1"/>
    </xf>
    <xf numFmtId="0" fontId="18" fillId="0" borderId="24" xfId="0" applyFont="1" applyBorder="1" applyAlignment="1">
      <alignment horizontal="center" vertical="top" wrapText="1"/>
    </xf>
    <xf numFmtId="0" fontId="18" fillId="5" borderId="0" xfId="0" applyFont="1" applyFill="1" applyAlignment="1">
      <alignment horizontal="center"/>
    </xf>
    <xf numFmtId="0" fontId="17" fillId="0" borderId="0" xfId="0" applyFont="1"/>
    <xf numFmtId="0" fontId="22" fillId="0" borderId="0" xfId="0" applyFont="1"/>
    <xf numFmtId="0" fontId="18" fillId="0" borderId="0" xfId="0" applyFont="1" applyBorder="1"/>
    <xf numFmtId="0" fontId="18" fillId="4" borderId="0" xfId="0" applyFont="1" applyFill="1" applyBorder="1" applyAlignment="1">
      <alignment horizontal="center"/>
    </xf>
    <xf numFmtId="0" fontId="18" fillId="4" borderId="0" xfId="0" applyFont="1" applyFill="1" applyAlignment="1">
      <alignment horizontal="center"/>
    </xf>
    <xf numFmtId="0" fontId="20" fillId="0" borderId="0" xfId="0" applyFont="1" applyBorder="1" applyAlignment="1">
      <alignment horizontal="center"/>
    </xf>
    <xf numFmtId="0" fontId="20" fillId="4" borderId="0" xfId="0" applyFont="1" applyFill="1" applyBorder="1" applyAlignment="1">
      <alignment horizontal="center"/>
    </xf>
    <xf numFmtId="0" fontId="20" fillId="0" borderId="0" xfId="0" applyFont="1"/>
    <xf numFmtId="0" fontId="20" fillId="0" borderId="0" xfId="0" applyFont="1" applyBorder="1"/>
    <xf numFmtId="0" fontId="20" fillId="0" borderId="0" xfId="0" applyFont="1" applyBorder="1" applyAlignment="1">
      <alignment horizontal="center" vertical="center" textRotation="90"/>
    </xf>
    <xf numFmtId="0" fontId="20" fillId="0" borderId="0" xfId="0" applyFont="1" applyAlignment="1">
      <alignment horizontal="center"/>
    </xf>
    <xf numFmtId="0" fontId="20" fillId="4" borderId="0" xfId="0" applyFont="1" applyFill="1" applyAlignment="1">
      <alignment horizontal="center"/>
    </xf>
    <xf numFmtId="0" fontId="21" fillId="0" borderId="0" xfId="0" applyFont="1" applyAlignment="1">
      <alignment horizontal="center"/>
    </xf>
    <xf numFmtId="0" fontId="20" fillId="0" borderId="0" xfId="0" applyFont="1" applyAlignment="1">
      <alignment horizontal="left"/>
    </xf>
    <xf numFmtId="0" fontId="21" fillId="0" borderId="10" xfId="0" applyFont="1" applyBorder="1" applyAlignment="1">
      <alignment horizontal="center" vertical="top" wrapText="1"/>
    </xf>
    <xf numFmtId="0" fontId="20" fillId="0" borderId="10" xfId="0" applyFont="1" applyBorder="1" applyAlignment="1">
      <alignment horizontal="center" wrapText="1"/>
    </xf>
    <xf numFmtId="0" fontId="16" fillId="0" borderId="0" xfId="0" applyFont="1" applyAlignment="1">
      <alignment wrapText="1"/>
    </xf>
    <xf numFmtId="0" fontId="16" fillId="0" borderId="0" xfId="0" applyFont="1"/>
    <xf numFmtId="0" fontId="16" fillId="0" borderId="0" xfId="0" applyFont="1" applyAlignment="1">
      <alignment horizontal="justify"/>
    </xf>
    <xf numFmtId="0" fontId="21" fillId="0" borderId="0" xfId="0" applyFont="1" applyBorder="1" applyAlignment="1">
      <alignment horizontal="center"/>
    </xf>
    <xf numFmtId="0" fontId="21" fillId="0" borderId="0" xfId="0" applyFont="1" applyAlignment="1">
      <alignment horizontal="left" wrapText="1"/>
    </xf>
    <xf numFmtId="0" fontId="18" fillId="0" borderId="0" xfId="0" applyFont="1" applyAlignment="1">
      <alignment horizontal="center"/>
    </xf>
    <xf numFmtId="0" fontId="22" fillId="4" borderId="0" xfId="0" applyFont="1" applyFill="1" applyBorder="1" applyAlignment="1"/>
    <xf numFmtId="0" fontId="22" fillId="0" borderId="0" xfId="0" applyFont="1" applyBorder="1" applyAlignment="1"/>
    <xf numFmtId="164" fontId="18" fillId="0" borderId="33" xfId="0" applyNumberFormat="1" applyFont="1" applyBorder="1" applyAlignment="1">
      <alignment horizontal="center" vertical="center"/>
    </xf>
    <xf numFmtId="0" fontId="19" fillId="0" borderId="0" xfId="0" applyFont="1" applyAlignment="1">
      <alignment horizontal="center"/>
    </xf>
    <xf numFmtId="0" fontId="24" fillId="0" borderId="0" xfId="0" applyFont="1" applyBorder="1" applyAlignment="1">
      <alignment horizontal="center"/>
    </xf>
    <xf numFmtId="0" fontId="19" fillId="0" borderId="0" xfId="0" applyFont="1" applyBorder="1" applyAlignment="1">
      <alignment horizontal="center"/>
    </xf>
    <xf numFmtId="0" fontId="27" fillId="0" borderId="0" xfId="0" applyFont="1" applyBorder="1" applyAlignment="1">
      <alignment horizontal="center"/>
    </xf>
    <xf numFmtId="0" fontId="26" fillId="0" borderId="0" xfId="0" applyFont="1" applyBorder="1" applyAlignment="1"/>
    <xf numFmtId="0" fontId="24" fillId="0" borderId="0" xfId="0" applyFont="1" applyAlignment="1">
      <alignment horizontal="left" wrapText="1"/>
    </xf>
    <xf numFmtId="0" fontId="24" fillId="0" borderId="0" xfId="0" applyFont="1" applyBorder="1" applyAlignment="1">
      <alignment horizontal="left" vertical="top" wrapText="1"/>
    </xf>
    <xf numFmtId="0" fontId="27" fillId="0" borderId="0" xfId="0" applyFont="1" applyBorder="1" applyAlignment="1">
      <alignment horizontal="left" vertical="top" wrapText="1"/>
    </xf>
    <xf numFmtId="0" fontId="27" fillId="3" borderId="0" xfId="0" applyFont="1" applyFill="1" applyBorder="1" applyAlignment="1">
      <alignment horizontal="left"/>
    </xf>
    <xf numFmtId="0" fontId="27" fillId="4" borderId="0" xfId="0" applyFont="1" applyFill="1" applyBorder="1" applyAlignment="1">
      <alignment horizontal="left" vertical="top" wrapText="1"/>
    </xf>
    <xf numFmtId="0" fontId="25" fillId="0" borderId="0" xfId="0" applyFont="1" applyAlignment="1">
      <alignment horizontal="left"/>
    </xf>
    <xf numFmtId="0" fontId="19" fillId="0" borderId="0" xfId="0" applyFont="1"/>
    <xf numFmtId="0" fontId="27" fillId="0" borderId="0" xfId="0" applyFont="1" applyBorder="1" applyAlignment="1">
      <alignment horizontal="center" vertical="center" textRotation="90"/>
    </xf>
    <xf numFmtId="0" fontId="28" fillId="0" borderId="0" xfId="0" applyFont="1" applyBorder="1" applyAlignment="1">
      <alignment horizontal="center"/>
    </xf>
    <xf numFmtId="0" fontId="23" fillId="0" borderId="0" xfId="0" applyFont="1" applyAlignment="1">
      <alignment horizontal="center" vertical="center"/>
    </xf>
    <xf numFmtId="0" fontId="23" fillId="0" borderId="0" xfId="0" applyFont="1" applyBorder="1" applyAlignment="1">
      <alignment horizontal="center" vertical="center"/>
    </xf>
    <xf numFmtId="0" fontId="30" fillId="0" borderId="0" xfId="0" applyFont="1" applyBorder="1" applyAlignment="1">
      <alignment horizontal="center" vertical="center"/>
    </xf>
    <xf numFmtId="0" fontId="21" fillId="0" borderId="0" xfId="0" applyFont="1"/>
    <xf numFmtId="0" fontId="23" fillId="0" borderId="75" xfId="0" applyFont="1" applyBorder="1" applyAlignment="1">
      <alignment horizontal="center" vertical="center"/>
    </xf>
    <xf numFmtId="0" fontId="17" fillId="4" borderId="19" xfId="0" applyFont="1" applyFill="1" applyBorder="1" applyAlignment="1">
      <alignment horizontal="center" vertical="center"/>
    </xf>
    <xf numFmtId="1" fontId="17" fillId="4" borderId="19" xfId="0" applyNumberFormat="1" applyFont="1" applyFill="1" applyBorder="1" applyAlignment="1">
      <alignment horizontal="center" vertical="center"/>
    </xf>
    <xf numFmtId="0" fontId="25" fillId="4" borderId="19" xfId="0" applyFont="1" applyFill="1" applyBorder="1" applyAlignment="1">
      <alignment horizontal="center" vertical="center"/>
    </xf>
    <xf numFmtId="0" fontId="17" fillId="4" borderId="0" xfId="0" applyFont="1" applyFill="1"/>
    <xf numFmtId="0" fontId="18" fillId="4" borderId="0" xfId="0" applyFont="1" applyFill="1"/>
    <xf numFmtId="0" fontId="33" fillId="0" borderId="0" xfId="0" applyFont="1"/>
    <xf numFmtId="0" fontId="0" fillId="0" borderId="0" xfId="0" applyAlignment="1">
      <alignment wrapText="1"/>
    </xf>
    <xf numFmtId="0" fontId="0" fillId="0" borderId="0" xfId="0" applyAlignment="1">
      <alignment horizontal="center"/>
    </xf>
    <xf numFmtId="0" fontId="17" fillId="4" borderId="17" xfId="0" applyFont="1" applyFill="1" applyBorder="1"/>
    <xf numFmtId="0" fontId="17" fillId="0" borderId="86" xfId="0" applyFont="1" applyBorder="1" applyAlignment="1">
      <alignment horizontal="center"/>
    </xf>
    <xf numFmtId="0" fontId="17" fillId="0" borderId="87" xfId="0" applyFont="1" applyBorder="1" applyAlignment="1">
      <alignment horizontal="center"/>
    </xf>
    <xf numFmtId="0" fontId="18" fillId="0" borderId="97" xfId="0" applyFont="1" applyBorder="1" applyAlignment="1">
      <alignment horizontal="center"/>
    </xf>
    <xf numFmtId="0" fontId="18" fillId="0" borderId="98" xfId="0" applyFont="1" applyBorder="1" applyAlignment="1">
      <alignment horizontal="center"/>
    </xf>
    <xf numFmtId="0" fontId="29" fillId="0" borderId="101" xfId="0" applyFont="1" applyBorder="1" applyAlignment="1">
      <alignment horizontal="center" vertical="center"/>
    </xf>
    <xf numFmtId="1" fontId="25" fillId="0" borderId="6" xfId="0" applyNumberFormat="1" applyFont="1" applyBorder="1" applyAlignment="1">
      <alignment horizontal="center"/>
    </xf>
    <xf numFmtId="0" fontId="17" fillId="0" borderId="6" xfId="0" applyFont="1" applyBorder="1" applyAlignment="1">
      <alignment horizontal="center"/>
    </xf>
    <xf numFmtId="0" fontId="25" fillId="0" borderId="6" xfId="0" applyFont="1" applyBorder="1" applyAlignment="1">
      <alignment horizontal="center"/>
    </xf>
    <xf numFmtId="0" fontId="17" fillId="0" borderId="80" xfId="0" applyFont="1" applyBorder="1" applyAlignment="1">
      <alignment horizontal="center"/>
    </xf>
    <xf numFmtId="0" fontId="29" fillId="0" borderId="102" xfId="0" applyFont="1" applyBorder="1" applyAlignment="1">
      <alignment horizontal="center" vertical="center"/>
    </xf>
    <xf numFmtId="0" fontId="25" fillId="0" borderId="53" xfId="0" applyFont="1" applyBorder="1" applyAlignment="1">
      <alignment horizontal="center"/>
    </xf>
    <xf numFmtId="0" fontId="17" fillId="0" borderId="54" xfId="0" applyFont="1" applyBorder="1" applyAlignment="1">
      <alignment horizontal="center"/>
    </xf>
    <xf numFmtId="0" fontId="17" fillId="0" borderId="79" xfId="0" applyFont="1" applyBorder="1" applyAlignment="1">
      <alignment horizontal="center"/>
    </xf>
    <xf numFmtId="0" fontId="17" fillId="0" borderId="7" xfId="0" applyFont="1" applyBorder="1" applyAlignment="1">
      <alignment horizontal="center"/>
    </xf>
    <xf numFmtId="0" fontId="19" fillId="0" borderId="1" xfId="0" applyFont="1" applyBorder="1" applyAlignment="1">
      <alignment vertical="center" textRotation="90" wrapText="1"/>
    </xf>
    <xf numFmtId="0" fontId="25" fillId="4" borderId="38" xfId="0" applyFont="1" applyFill="1" applyBorder="1" applyAlignment="1">
      <alignment horizontal="center" vertical="center"/>
    </xf>
    <xf numFmtId="0" fontId="17" fillId="7" borderId="82" xfId="0" applyFont="1" applyFill="1" applyBorder="1" applyAlignment="1">
      <alignment horizontal="center" vertical="center"/>
    </xf>
    <xf numFmtId="0" fontId="18" fillId="0" borderId="85" xfId="0" applyFont="1" applyBorder="1" applyAlignment="1">
      <alignment horizontal="center" vertical="center"/>
    </xf>
    <xf numFmtId="0" fontId="23" fillId="0" borderId="1" xfId="0" applyFont="1" applyBorder="1" applyAlignment="1">
      <alignment horizontal="center" vertical="center"/>
    </xf>
    <xf numFmtId="0" fontId="17" fillId="4" borderId="29" xfId="0" applyFont="1" applyFill="1" applyBorder="1" applyAlignment="1">
      <alignment horizontal="center" vertical="center"/>
    </xf>
    <xf numFmtId="0" fontId="25" fillId="4" borderId="32" xfId="0" applyFont="1" applyFill="1" applyBorder="1" applyAlignment="1">
      <alignment horizontal="center" vertical="center"/>
    </xf>
    <xf numFmtId="0" fontId="17" fillId="4" borderId="32" xfId="0" applyFont="1" applyFill="1" applyBorder="1" applyAlignment="1">
      <alignment horizontal="center" vertical="center"/>
    </xf>
    <xf numFmtId="0" fontId="17" fillId="4" borderId="35" xfId="0" applyFont="1" applyFill="1" applyBorder="1" applyAlignment="1">
      <alignment horizontal="center" vertical="center"/>
    </xf>
    <xf numFmtId="0" fontId="17" fillId="4" borderId="31" xfId="0" applyFont="1" applyFill="1" applyBorder="1" applyAlignment="1">
      <alignment horizontal="center" vertical="center"/>
    </xf>
    <xf numFmtId="0" fontId="25" fillId="0" borderId="84" xfId="0" applyFont="1" applyBorder="1" applyAlignment="1">
      <alignment vertical="center" textRotation="90" wrapText="1"/>
    </xf>
    <xf numFmtId="0" fontId="18" fillId="0" borderId="56" xfId="0" applyFont="1" applyBorder="1" applyAlignment="1">
      <alignment vertical="center" textRotation="90" wrapText="1"/>
    </xf>
    <xf numFmtId="1" fontId="25" fillId="0" borderId="54" xfId="0" applyNumberFormat="1" applyFont="1" applyBorder="1" applyAlignment="1">
      <alignment horizontal="center"/>
    </xf>
    <xf numFmtId="1" fontId="17" fillId="0" borderId="120" xfId="0" applyNumberFormat="1" applyFont="1" applyBorder="1" applyAlignment="1">
      <alignment horizontal="center"/>
    </xf>
    <xf numFmtId="1" fontId="17" fillId="0" borderId="108" xfId="0" applyNumberFormat="1" applyFont="1" applyBorder="1" applyAlignment="1">
      <alignment horizontal="center" vertical="center"/>
    </xf>
    <xf numFmtId="0" fontId="18" fillId="0" borderId="0" xfId="0" applyFont="1" applyAlignment="1">
      <alignment vertical="center"/>
    </xf>
    <xf numFmtId="164" fontId="18" fillId="0" borderId="32" xfId="0" applyNumberFormat="1" applyFont="1" applyBorder="1" applyAlignment="1">
      <alignment horizontal="center" vertical="center"/>
    </xf>
    <xf numFmtId="0" fontId="17" fillId="4" borderId="38" xfId="0" applyFont="1" applyFill="1" applyBorder="1" applyAlignment="1">
      <alignment horizontal="center" vertical="center"/>
    </xf>
    <xf numFmtId="1" fontId="21" fillId="0" borderId="0" xfId="0" applyNumberFormat="1" applyFont="1" applyAlignment="1">
      <alignment horizontal="center"/>
    </xf>
    <xf numFmtId="0" fontId="32" fillId="0" borderId="12" xfId="0" applyFont="1" applyBorder="1" applyAlignment="1">
      <alignment horizontal="center"/>
    </xf>
    <xf numFmtId="0" fontId="17" fillId="0" borderId="24" xfId="0" applyFont="1" applyBorder="1" applyAlignment="1">
      <alignment horizontal="center" vertical="top" wrapText="1"/>
    </xf>
    <xf numFmtId="0" fontId="17" fillId="0" borderId="29" xfId="0" applyFont="1" applyBorder="1" applyAlignment="1">
      <alignment horizontal="center" vertical="top" wrapText="1"/>
    </xf>
    <xf numFmtId="0" fontId="17" fillId="0" borderId="84" xfId="0" applyFont="1" applyBorder="1" applyAlignment="1">
      <alignment horizontal="center" vertical="center"/>
    </xf>
    <xf numFmtId="0" fontId="32" fillId="0" borderId="20" xfId="0" applyFont="1" applyBorder="1" applyAlignment="1">
      <alignment horizontal="center" vertical="center"/>
    </xf>
    <xf numFmtId="0" fontId="32" fillId="0" borderId="23" xfId="0" applyFont="1" applyBorder="1" applyAlignment="1">
      <alignment horizontal="center" vertical="center"/>
    </xf>
    <xf numFmtId="0" fontId="37" fillId="0" borderId="23" xfId="0" applyFont="1" applyBorder="1" applyAlignment="1">
      <alignment horizontal="center" vertical="center"/>
    </xf>
    <xf numFmtId="0" fontId="32" fillId="0" borderId="13" xfId="0" applyFont="1" applyBorder="1" applyAlignment="1">
      <alignment horizontal="center" vertical="center"/>
    </xf>
    <xf numFmtId="0" fontId="32" fillId="4" borderId="12" xfId="0" applyFont="1" applyFill="1" applyBorder="1" applyAlignment="1">
      <alignment horizontal="center" vertical="center"/>
    </xf>
    <xf numFmtId="0" fontId="32" fillId="0" borderId="12" xfId="0" applyFont="1" applyBorder="1" applyAlignment="1">
      <alignment horizontal="center" vertical="center"/>
    </xf>
    <xf numFmtId="0" fontId="32" fillId="0" borderId="78" xfId="0" applyFont="1" applyBorder="1" applyAlignment="1">
      <alignment horizontal="center" vertical="center"/>
    </xf>
    <xf numFmtId="0" fontId="18" fillId="0" borderId="0" xfId="0" applyFont="1" applyAlignment="1">
      <alignment horizontal="center" vertical="center"/>
    </xf>
    <xf numFmtId="0" fontId="19" fillId="0" borderId="84" xfId="0" applyFont="1" applyFill="1" applyBorder="1" applyAlignment="1">
      <alignment horizontal="center" vertical="center"/>
    </xf>
    <xf numFmtId="0" fontId="18" fillId="0" borderId="84" xfId="0" applyFont="1" applyFill="1" applyBorder="1" applyAlignment="1">
      <alignment horizontal="center" vertical="center"/>
    </xf>
    <xf numFmtId="0" fontId="25"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75" xfId="0" applyFont="1" applyFill="1" applyBorder="1" applyAlignment="1">
      <alignment horizontal="center" vertical="center"/>
    </xf>
    <xf numFmtId="0" fontId="18" fillId="0" borderId="112" xfId="0" applyFont="1" applyFill="1" applyBorder="1" applyAlignment="1">
      <alignment horizontal="center" vertical="center"/>
    </xf>
    <xf numFmtId="0" fontId="32" fillId="0" borderId="79" xfId="0" applyFont="1" applyFill="1" applyBorder="1" applyAlignment="1">
      <alignment horizontal="center" vertical="center"/>
    </xf>
    <xf numFmtId="0" fontId="37" fillId="0" borderId="6" xfId="0" applyFont="1" applyFill="1" applyBorder="1" applyAlignment="1">
      <alignment horizontal="center" vertical="center"/>
    </xf>
    <xf numFmtId="0" fontId="32" fillId="0" borderId="80" xfId="0" applyFont="1" applyFill="1" applyBorder="1" applyAlignment="1">
      <alignment horizontal="center" vertical="center"/>
    </xf>
    <xf numFmtId="0" fontId="32" fillId="0" borderId="20" xfId="0" applyFont="1" applyFill="1" applyBorder="1" applyAlignment="1">
      <alignment horizontal="center" vertical="center"/>
    </xf>
    <xf numFmtId="0" fontId="32" fillId="0" borderId="23" xfId="0" applyFont="1" applyFill="1" applyBorder="1" applyAlignment="1">
      <alignment horizontal="center" vertical="center"/>
    </xf>
    <xf numFmtId="0" fontId="37" fillId="0" borderId="23" xfId="0" applyFont="1" applyFill="1" applyBorder="1" applyAlignment="1">
      <alignment horizontal="center" vertical="center"/>
    </xf>
    <xf numFmtId="0" fontId="32" fillId="0" borderId="78" xfId="0" applyFont="1" applyFill="1" applyBorder="1" applyAlignment="1">
      <alignment horizontal="center" vertical="center"/>
    </xf>
    <xf numFmtId="0" fontId="32" fillId="0" borderId="13" xfId="0" applyFont="1" applyFill="1" applyBorder="1" applyAlignment="1">
      <alignment horizontal="center" vertical="center"/>
    </xf>
    <xf numFmtId="0" fontId="17" fillId="0" borderId="29" xfId="0" applyFont="1" applyFill="1" applyBorder="1" applyAlignment="1">
      <alignment horizontal="center" vertical="center"/>
    </xf>
    <xf numFmtId="0" fontId="25" fillId="0" borderId="32" xfId="0" applyFont="1" applyFill="1" applyBorder="1" applyAlignment="1">
      <alignment horizontal="center" vertical="center"/>
    </xf>
    <xf numFmtId="0" fontId="17" fillId="0" borderId="35" xfId="0" applyFont="1" applyFill="1" applyBorder="1" applyAlignment="1">
      <alignment horizontal="center" vertical="center"/>
    </xf>
    <xf numFmtId="0" fontId="17" fillId="0" borderId="19" xfId="0" applyFont="1" applyFill="1" applyBorder="1" applyAlignment="1">
      <alignment horizontal="center" vertical="center"/>
    </xf>
    <xf numFmtId="0" fontId="25" fillId="0" borderId="19" xfId="0" applyFont="1" applyFill="1" applyBorder="1" applyAlignment="1">
      <alignment horizontal="center" vertical="center"/>
    </xf>
    <xf numFmtId="0" fontId="17" fillId="0" borderId="110" xfId="0" applyFont="1" applyFill="1" applyBorder="1" applyAlignment="1">
      <alignment horizontal="center" vertical="center"/>
    </xf>
    <xf numFmtId="0" fontId="17" fillId="0" borderId="38" xfId="0" applyFont="1" applyFill="1" applyBorder="1" applyAlignment="1">
      <alignment horizontal="center" vertical="center"/>
    </xf>
    <xf numFmtId="0" fontId="17" fillId="0" borderId="79" xfId="0" applyFont="1" applyFill="1" applyBorder="1" applyAlignment="1">
      <alignment horizontal="center"/>
    </xf>
    <xf numFmtId="0" fontId="25" fillId="0" borderId="6" xfId="0" applyFont="1" applyFill="1" applyBorder="1" applyAlignment="1">
      <alignment horizontal="center"/>
    </xf>
    <xf numFmtId="0" fontId="17" fillId="0" borderId="6" xfId="0" applyFont="1" applyFill="1" applyBorder="1" applyAlignment="1">
      <alignment horizontal="center"/>
    </xf>
    <xf numFmtId="0" fontId="17" fillId="0" borderId="80" xfId="0" applyFont="1" applyFill="1" applyBorder="1" applyAlignment="1">
      <alignment horizontal="center"/>
    </xf>
    <xf numFmtId="0" fontId="17" fillId="0" borderId="54" xfId="0" applyFont="1" applyFill="1" applyBorder="1" applyAlignment="1">
      <alignment horizontal="center"/>
    </xf>
    <xf numFmtId="0" fontId="18" fillId="0" borderId="12" xfId="0" applyFont="1" applyFill="1" applyBorder="1" applyAlignment="1">
      <alignment horizontal="center"/>
    </xf>
    <xf numFmtId="0" fontId="19" fillId="0" borderId="10" xfId="0" applyFont="1" applyFill="1" applyBorder="1" applyAlignment="1">
      <alignment horizontal="center"/>
    </xf>
    <xf numFmtId="0" fontId="18" fillId="0" borderId="10" xfId="0" applyFont="1" applyFill="1" applyBorder="1" applyAlignment="1">
      <alignment horizontal="center"/>
    </xf>
    <xf numFmtId="0" fontId="25" fillId="0" borderId="10" xfId="0" applyFont="1" applyFill="1" applyBorder="1" applyAlignment="1">
      <alignment horizontal="center"/>
    </xf>
    <xf numFmtId="1" fontId="17" fillId="0" borderId="58" xfId="0" applyNumberFormat="1" applyFont="1" applyFill="1" applyBorder="1" applyAlignment="1">
      <alignment horizontal="center"/>
    </xf>
    <xf numFmtId="0" fontId="17" fillId="9" borderId="24" xfId="0" applyFont="1" applyFill="1" applyBorder="1"/>
    <xf numFmtId="0" fontId="29" fillId="9" borderId="43" xfId="0" applyFont="1" applyFill="1" applyBorder="1" applyAlignment="1">
      <alignment horizontal="center" vertical="center"/>
    </xf>
    <xf numFmtId="0" fontId="17" fillId="9" borderId="0" xfId="0" applyFont="1" applyFill="1" applyAlignment="1">
      <alignment horizontal="center"/>
    </xf>
    <xf numFmtId="1" fontId="17" fillId="9" borderId="0" xfId="0" applyNumberFormat="1" applyFont="1" applyFill="1" applyAlignment="1">
      <alignment horizontal="center"/>
    </xf>
    <xf numFmtId="0" fontId="17" fillId="9" borderId="43" xfId="0" applyFont="1" applyFill="1" applyBorder="1" applyAlignment="1">
      <alignment horizontal="center" vertical="center"/>
    </xf>
    <xf numFmtId="0" fontId="17" fillId="9" borderId="115" xfId="0" applyFont="1" applyFill="1" applyBorder="1" applyAlignment="1">
      <alignment horizontal="center" vertical="center"/>
    </xf>
    <xf numFmtId="0" fontId="25" fillId="9" borderId="43" xfId="0" applyFont="1" applyFill="1" applyBorder="1" applyAlignment="1">
      <alignment horizontal="center" vertical="center"/>
    </xf>
    <xf numFmtId="0" fontId="17" fillId="9" borderId="116" xfId="0" applyFont="1" applyFill="1" applyBorder="1" applyAlignment="1">
      <alignment horizontal="center" vertical="center"/>
    </xf>
    <xf numFmtId="0" fontId="17" fillId="9" borderId="114" xfId="0" applyFont="1" applyFill="1" applyBorder="1" applyAlignment="1">
      <alignment horizontal="center" vertical="center"/>
    </xf>
    <xf numFmtId="0" fontId="17" fillId="9" borderId="113" xfId="0" applyFont="1" applyFill="1" applyBorder="1" applyAlignment="1">
      <alignment horizontal="center" vertical="center"/>
    </xf>
    <xf numFmtId="0" fontId="39" fillId="0" borderId="0" xfId="0" applyFont="1"/>
    <xf numFmtId="0" fontId="40" fillId="0" borderId="0" xfId="0" applyFont="1"/>
    <xf numFmtId="0" fontId="0" fillId="0" borderId="10" xfId="0" applyBorder="1"/>
    <xf numFmtId="0" fontId="0" fillId="0" borderId="0" xfId="0" applyBorder="1" applyAlignment="1">
      <alignment wrapText="1"/>
    </xf>
    <xf numFmtId="0" fontId="0" fillId="0" borderId="0" xfId="0" applyBorder="1" applyAlignment="1">
      <alignment horizontal="center"/>
    </xf>
    <xf numFmtId="0" fontId="0" fillId="0" borderId="0" xfId="0" applyAlignment="1"/>
    <xf numFmtId="0" fontId="12" fillId="0" borderId="0" xfId="0" applyFont="1" applyAlignment="1">
      <alignment horizontal="left"/>
    </xf>
    <xf numFmtId="0" fontId="4" fillId="0" borderId="0" xfId="0" applyFont="1" applyAlignment="1">
      <alignment horizontal="justify" vertical="top" wrapText="1"/>
    </xf>
    <xf numFmtId="0" fontId="4" fillId="0" borderId="0" xfId="0" applyFont="1" applyAlignment="1">
      <alignment horizontal="left" vertical="top" wrapText="1"/>
    </xf>
    <xf numFmtId="0" fontId="4" fillId="0" borderId="0" xfId="0" applyNumberFormat="1" applyFont="1" applyAlignment="1">
      <alignment horizontal="left" vertical="top" wrapText="1"/>
    </xf>
    <xf numFmtId="0" fontId="4" fillId="0" borderId="0" xfId="0" applyFont="1" applyAlignment="1">
      <alignment horizontal="justify" vertical="center" wrapText="1"/>
    </xf>
    <xf numFmtId="0" fontId="17" fillId="0" borderId="0" xfId="0" applyFont="1" applyAlignment="1">
      <alignment horizontal="center"/>
    </xf>
    <xf numFmtId="1" fontId="21" fillId="0" borderId="0" xfId="0" applyNumberFormat="1" applyFont="1" applyAlignment="1">
      <alignment vertical="center"/>
    </xf>
    <xf numFmtId="0" fontId="20" fillId="0" borderId="0" xfId="0" applyFont="1" applyAlignment="1">
      <alignment horizontal="left" vertical="center"/>
    </xf>
    <xf numFmtId="0" fontId="29" fillId="0" borderId="0" xfId="0" applyFont="1" applyAlignment="1">
      <alignment horizontal="center"/>
    </xf>
    <xf numFmtId="0" fontId="41" fillId="0" borderId="0" xfId="0" applyFont="1" applyAlignment="1">
      <alignment horizontal="center" vertical="center" wrapText="1"/>
    </xf>
    <xf numFmtId="0" fontId="41" fillId="0" borderId="0" xfId="0" applyFont="1" applyAlignment="1">
      <alignment horizontal="center" wrapText="1"/>
    </xf>
    <xf numFmtId="0" fontId="4" fillId="0" borderId="0" xfId="0" applyNumberFormat="1" applyFont="1" applyAlignment="1">
      <alignment horizontal="justify" vertical="top" wrapText="1"/>
    </xf>
    <xf numFmtId="0" fontId="4" fillId="0" borderId="0" xfId="0" applyFont="1" applyAlignment="1">
      <alignment horizontal="left" vertical="center" wrapText="1"/>
    </xf>
    <xf numFmtId="0" fontId="4" fillId="4" borderId="0" xfId="0" applyFont="1" applyFill="1" applyAlignment="1">
      <alignment horizontal="justify" vertical="top" wrapText="1"/>
    </xf>
    <xf numFmtId="0" fontId="41" fillId="4" borderId="0" xfId="0" applyFont="1" applyFill="1" applyAlignment="1">
      <alignment horizontal="center" vertical="center" wrapText="1"/>
    </xf>
    <xf numFmtId="0" fontId="16" fillId="0" borderId="0" xfId="0" applyFont="1" applyAlignment="1" applyProtection="1">
      <alignment wrapText="1"/>
      <protection locked="0"/>
    </xf>
    <xf numFmtId="0" fontId="4" fillId="0" borderId="0" xfId="0" applyFont="1" applyBorder="1" applyAlignment="1">
      <alignment horizontal="left" vertical="top" wrapText="1"/>
    </xf>
    <xf numFmtId="0" fontId="18" fillId="0" borderId="34" xfId="0" applyFont="1" applyBorder="1" applyAlignment="1">
      <alignment horizontal="center" vertical="center"/>
    </xf>
    <xf numFmtId="0" fontId="18" fillId="0" borderId="33" xfId="0" applyFont="1" applyBorder="1" applyAlignment="1">
      <alignment horizontal="center" vertical="center"/>
    </xf>
    <xf numFmtId="0" fontId="18" fillId="0" borderId="30" xfId="0" applyFont="1" applyBorder="1" applyAlignment="1">
      <alignment horizontal="center" vertical="center"/>
    </xf>
    <xf numFmtId="0" fontId="19" fillId="0" borderId="33" xfId="0" applyFont="1" applyBorder="1" applyAlignment="1">
      <alignment horizontal="center" vertical="center"/>
    </xf>
    <xf numFmtId="0" fontId="18" fillId="0" borderId="106" xfId="0" applyFont="1" applyBorder="1" applyAlignment="1">
      <alignment horizontal="center" vertical="center"/>
    </xf>
    <xf numFmtId="0" fontId="17" fillId="0" borderId="108" xfId="0" applyFont="1" applyBorder="1"/>
    <xf numFmtId="0" fontId="20" fillId="0" borderId="14" xfId="0" applyFont="1" applyBorder="1" applyAlignment="1">
      <alignment horizontal="center"/>
    </xf>
    <xf numFmtId="0" fontId="21" fillId="0" borderId="88" xfId="0" applyFont="1" applyBorder="1" applyAlignment="1">
      <alignment horizontal="center"/>
    </xf>
    <xf numFmtId="0" fontId="21" fillId="0" borderId="15" xfId="0" applyFont="1" applyBorder="1" applyAlignment="1">
      <alignment horizontal="center"/>
    </xf>
    <xf numFmtId="0" fontId="20" fillId="0" borderId="88" xfId="0" applyFont="1" applyBorder="1" applyAlignment="1">
      <alignment horizontal="center"/>
    </xf>
    <xf numFmtId="0" fontId="30" fillId="0" borderId="52" xfId="0" applyFont="1" applyBorder="1" applyAlignment="1">
      <alignment horizontal="center" vertical="center"/>
    </xf>
    <xf numFmtId="0" fontId="30" fillId="0" borderId="103" xfId="0" applyFont="1" applyBorder="1" applyAlignment="1">
      <alignment horizontal="center" vertical="center"/>
    </xf>
    <xf numFmtId="1" fontId="21" fillId="0" borderId="121" xfId="0" applyNumberFormat="1" applyFont="1" applyBorder="1" applyAlignment="1">
      <alignment horizontal="center"/>
    </xf>
    <xf numFmtId="1" fontId="24" fillId="0" borderId="26" xfId="0" applyNumberFormat="1" applyFont="1" applyBorder="1" applyAlignment="1">
      <alignment horizontal="center"/>
    </xf>
    <xf numFmtId="1" fontId="24" fillId="0" borderId="10" xfId="0" applyNumberFormat="1" applyFont="1" applyBorder="1" applyAlignment="1">
      <alignment horizontal="center"/>
    </xf>
    <xf numFmtId="0" fontId="20" fillId="0" borderId="25" xfId="0" applyFont="1" applyBorder="1" applyAlignment="1">
      <alignment horizontal="center"/>
    </xf>
    <xf numFmtId="0" fontId="27" fillId="0" borderId="28" xfId="0" applyFont="1" applyBorder="1" applyAlignment="1">
      <alignment horizontal="center"/>
    </xf>
    <xf numFmtId="0" fontId="20" fillId="0" borderId="12" xfId="0" applyFont="1" applyFill="1" applyBorder="1" applyAlignment="1">
      <alignment horizontal="center"/>
    </xf>
    <xf numFmtId="0" fontId="27" fillId="0" borderId="10" xfId="0" applyFont="1" applyFill="1" applyBorder="1" applyAlignment="1">
      <alignment horizontal="center"/>
    </xf>
    <xf numFmtId="0" fontId="20" fillId="0" borderId="10" xfId="0" applyFont="1" applyFill="1" applyBorder="1" applyAlignment="1">
      <alignment horizontal="center"/>
    </xf>
    <xf numFmtId="0" fontId="20" fillId="0" borderId="25" xfId="0" applyFont="1" applyFill="1" applyBorder="1" applyAlignment="1">
      <alignment horizontal="center"/>
    </xf>
    <xf numFmtId="0" fontId="24" fillId="0" borderId="10" xfId="0" applyFont="1" applyFill="1" applyBorder="1" applyAlignment="1">
      <alignment horizontal="center"/>
    </xf>
    <xf numFmtId="0" fontId="20" fillId="0" borderId="26" xfId="0" applyFont="1" applyFill="1" applyBorder="1" applyAlignment="1">
      <alignment horizontal="center"/>
    </xf>
    <xf numFmtId="0" fontId="20" fillId="0" borderId="12" xfId="0" applyFont="1" applyBorder="1" applyAlignment="1">
      <alignment horizontal="center"/>
    </xf>
    <xf numFmtId="0" fontId="27" fillId="0" borderId="10" xfId="0" applyFont="1" applyBorder="1" applyAlignment="1">
      <alignment horizontal="center"/>
    </xf>
    <xf numFmtId="0" fontId="27" fillId="4" borderId="10" xfId="0" applyFont="1" applyFill="1" applyBorder="1" applyAlignment="1">
      <alignment horizontal="center"/>
    </xf>
    <xf numFmtId="0" fontId="20" fillId="4" borderId="10" xfId="0" applyFont="1" applyFill="1" applyBorder="1" applyAlignment="1">
      <alignment horizontal="center"/>
    </xf>
    <xf numFmtId="0" fontId="20" fillId="4" borderId="25" xfId="0" applyFont="1" applyFill="1" applyBorder="1" applyAlignment="1">
      <alignment horizontal="center"/>
    </xf>
    <xf numFmtId="0" fontId="20" fillId="4" borderId="12" xfId="0" applyFont="1" applyFill="1" applyBorder="1" applyAlignment="1">
      <alignment horizontal="center"/>
    </xf>
    <xf numFmtId="0" fontId="20" fillId="4" borderId="20" xfId="0" applyFont="1" applyFill="1" applyBorder="1" applyAlignment="1">
      <alignment horizontal="center"/>
    </xf>
    <xf numFmtId="0" fontId="20" fillId="0" borderId="58" xfId="0" applyFont="1" applyBorder="1" applyAlignment="1">
      <alignment horizontal="center"/>
    </xf>
    <xf numFmtId="1" fontId="21" fillId="0" borderId="26" xfId="0" applyNumberFormat="1" applyFont="1" applyBorder="1" applyAlignment="1">
      <alignment horizontal="center"/>
    </xf>
    <xf numFmtId="1" fontId="21" fillId="0" borderId="10" xfId="0" applyNumberFormat="1" applyFont="1" applyBorder="1" applyAlignment="1">
      <alignment horizontal="center"/>
    </xf>
    <xf numFmtId="0" fontId="30" fillId="0" borderId="22" xfId="0" applyFont="1" applyBorder="1" applyAlignment="1">
      <alignment horizontal="center" vertical="top"/>
    </xf>
    <xf numFmtId="0" fontId="30" fillId="0" borderId="0" xfId="0" applyFont="1" applyBorder="1" applyAlignment="1">
      <alignment horizontal="center" vertical="top"/>
    </xf>
    <xf numFmtId="0" fontId="20" fillId="0" borderId="37" xfId="0" applyFont="1" applyBorder="1" applyAlignment="1">
      <alignment horizontal="center"/>
    </xf>
    <xf numFmtId="0" fontId="20" fillId="0" borderId="108" xfId="0" applyFont="1" applyBorder="1"/>
    <xf numFmtId="0" fontId="28" fillId="0" borderId="52" xfId="0" applyFont="1" applyBorder="1" applyAlignment="1">
      <alignment horizontal="center" vertical="center"/>
    </xf>
    <xf numFmtId="0" fontId="28" fillId="0" borderId="103" xfId="0" applyFont="1" applyBorder="1" applyAlignment="1">
      <alignment horizontal="center" vertical="center"/>
    </xf>
    <xf numFmtId="0" fontId="21" fillId="0" borderId="13" xfId="0" applyFont="1" applyBorder="1" applyAlignment="1">
      <alignment horizontal="center"/>
    </xf>
    <xf numFmtId="0" fontId="20" fillId="4" borderId="15" xfId="0" applyFont="1" applyFill="1" applyBorder="1" applyAlignment="1">
      <alignment horizontal="center"/>
    </xf>
    <xf numFmtId="0" fontId="27" fillId="6" borderId="10" xfId="0" applyFont="1" applyFill="1" applyBorder="1" applyAlignment="1">
      <alignment horizontal="center"/>
    </xf>
    <xf numFmtId="0" fontId="30" fillId="0" borderId="96" xfId="0" applyFont="1" applyBorder="1" applyAlignment="1">
      <alignment horizontal="center" vertical="center"/>
    </xf>
    <xf numFmtId="0" fontId="30" fillId="0" borderId="104" xfId="0" applyFont="1" applyBorder="1" applyAlignment="1">
      <alignment horizontal="center" vertical="center"/>
    </xf>
    <xf numFmtId="0" fontId="30" fillId="0" borderId="26" xfId="0" applyFont="1" applyBorder="1" applyAlignment="1">
      <alignment horizontal="center" vertical="center"/>
    </xf>
    <xf numFmtId="0" fontId="30" fillId="0" borderId="11" xfId="0" applyFont="1" applyBorder="1" applyAlignment="1">
      <alignment horizontal="center" vertical="center"/>
    </xf>
    <xf numFmtId="0" fontId="20" fillId="0" borderId="108" xfId="0" applyFont="1" applyBorder="1" applyAlignment="1">
      <alignment horizontal="center"/>
    </xf>
    <xf numFmtId="1" fontId="21" fillId="0" borderId="124" xfId="0" applyNumberFormat="1" applyFont="1" applyBorder="1" applyAlignment="1">
      <alignment horizontal="center"/>
    </xf>
    <xf numFmtId="1" fontId="21" fillId="0" borderId="19" xfId="0" applyNumberFormat="1" applyFont="1" applyBorder="1" applyAlignment="1">
      <alignment horizontal="center"/>
    </xf>
    <xf numFmtId="1" fontId="24" fillId="0" borderId="9" xfId="0" applyNumberFormat="1" applyFont="1" applyBorder="1" applyAlignment="1">
      <alignment horizontal="center"/>
    </xf>
    <xf numFmtId="0" fontId="20" fillId="0" borderId="37" xfId="0" applyFont="1" applyBorder="1" applyAlignment="1">
      <alignment horizontal="center" vertical="center"/>
    </xf>
    <xf numFmtId="0" fontId="27" fillId="0" borderId="9" xfId="0" applyFont="1" applyFill="1" applyBorder="1" applyAlignment="1"/>
    <xf numFmtId="0" fontId="20" fillId="0" borderId="36" xfId="0" applyFont="1" applyBorder="1" applyAlignment="1">
      <alignment horizontal="center" vertical="center"/>
    </xf>
    <xf numFmtId="0" fontId="30" fillId="0" borderId="19" xfId="0" applyFont="1" applyBorder="1" applyAlignment="1">
      <alignment horizontal="center" vertical="center"/>
    </xf>
    <xf numFmtId="0" fontId="30" fillId="0" borderId="18" xfId="0" applyFont="1" applyBorder="1" applyAlignment="1">
      <alignment horizontal="center" vertical="center"/>
    </xf>
    <xf numFmtId="0" fontId="27" fillId="0" borderId="16" xfId="0" applyFont="1" applyFill="1" applyBorder="1" applyAlignment="1"/>
    <xf numFmtId="0" fontId="20" fillId="0" borderId="66" xfId="0" applyFont="1" applyBorder="1" applyAlignment="1">
      <alignment horizontal="center" vertical="center"/>
    </xf>
    <xf numFmtId="0" fontId="30" fillId="0" borderId="32" xfId="0" applyFont="1" applyBorder="1" applyAlignment="1">
      <alignment horizontal="center" vertical="center"/>
    </xf>
    <xf numFmtId="0" fontId="30" fillId="0" borderId="30" xfId="0" applyFont="1" applyBorder="1" applyAlignment="1">
      <alignment horizontal="center" vertical="center"/>
    </xf>
    <xf numFmtId="1" fontId="24" fillId="0" borderId="59" xfId="0" applyNumberFormat="1" applyFont="1" applyBorder="1" applyAlignment="1">
      <alignment horizontal="center" vertical="center"/>
    </xf>
    <xf numFmtId="0" fontId="27" fillId="0" borderId="59" xfId="0" applyFont="1" applyFill="1" applyBorder="1" applyAlignment="1"/>
    <xf numFmtId="0" fontId="30" fillId="0" borderId="23" xfId="0" applyFont="1" applyBorder="1" applyAlignment="1">
      <alignment horizontal="center" vertical="center"/>
    </xf>
    <xf numFmtId="0" fontId="20" fillId="0" borderId="67" xfId="0" applyFont="1" applyBorder="1" applyAlignment="1">
      <alignment horizontal="center" vertical="center"/>
    </xf>
    <xf numFmtId="0" fontId="30" fillId="0" borderId="10" xfId="0" applyFont="1" applyBorder="1" applyAlignment="1">
      <alignment horizontal="center" vertical="center"/>
    </xf>
    <xf numFmtId="0" fontId="28" fillId="9" borderId="83" xfId="0" applyFont="1" applyFill="1" applyBorder="1" applyAlignment="1">
      <alignment horizontal="center" vertical="center"/>
    </xf>
    <xf numFmtId="0" fontId="28" fillId="4" borderId="8" xfId="0" applyFont="1" applyFill="1" applyBorder="1" applyAlignment="1">
      <alignment horizontal="center" vertical="center"/>
    </xf>
    <xf numFmtId="0" fontId="21" fillId="4" borderId="0" xfId="0" applyFont="1" applyFill="1" applyBorder="1" applyAlignment="1">
      <alignment horizontal="center" vertical="center"/>
    </xf>
    <xf numFmtId="0" fontId="28" fillId="4" borderId="101" xfId="0" applyFont="1" applyFill="1" applyBorder="1" applyAlignment="1">
      <alignment horizontal="center" vertical="center"/>
    </xf>
    <xf numFmtId="0" fontId="28" fillId="4" borderId="4" xfId="0" applyFont="1" applyFill="1" applyBorder="1" applyAlignment="1">
      <alignment horizontal="center" vertical="center"/>
    </xf>
    <xf numFmtId="0" fontId="20" fillId="0" borderId="79" xfId="0" applyFont="1" applyFill="1" applyBorder="1" applyAlignment="1">
      <alignment horizontal="center"/>
    </xf>
    <xf numFmtId="0" fontId="27" fillId="0" borderId="6" xfId="0" applyFont="1" applyFill="1" applyBorder="1" applyAlignment="1">
      <alignment horizontal="center"/>
    </xf>
    <xf numFmtId="0" fontId="20" fillId="0" borderId="6" xfId="0" applyFont="1" applyFill="1" applyBorder="1" applyAlignment="1">
      <alignment horizontal="center"/>
    </xf>
    <xf numFmtId="0" fontId="20" fillId="0" borderId="80" xfId="0" applyFont="1" applyFill="1" applyBorder="1" applyAlignment="1">
      <alignment horizontal="center"/>
    </xf>
    <xf numFmtId="0" fontId="20" fillId="0" borderId="54" xfId="0" applyFont="1" applyFill="1" applyBorder="1" applyAlignment="1">
      <alignment horizontal="center"/>
    </xf>
    <xf numFmtId="0" fontId="20" fillId="0" borderId="7" xfId="0" applyFont="1" applyFill="1" applyBorder="1" applyAlignment="1">
      <alignment horizontal="center"/>
    </xf>
    <xf numFmtId="0" fontId="28" fillId="4" borderId="100" xfId="0" applyFont="1" applyFill="1" applyBorder="1" applyAlignment="1">
      <alignment horizontal="center" vertical="center"/>
    </xf>
    <xf numFmtId="0" fontId="28" fillId="4" borderId="0" xfId="0" applyFont="1" applyFill="1" applyBorder="1" applyAlignment="1">
      <alignment horizontal="center" vertical="center"/>
    </xf>
    <xf numFmtId="0" fontId="20" fillId="0" borderId="11" xfId="0" applyFont="1" applyFill="1" applyBorder="1" applyAlignment="1">
      <alignment horizontal="center"/>
    </xf>
    <xf numFmtId="0" fontId="28" fillId="4" borderId="75" xfId="0" applyFont="1" applyFill="1" applyBorder="1" applyAlignment="1">
      <alignment horizontal="center" vertical="center"/>
    </xf>
    <xf numFmtId="0" fontId="28" fillId="4" borderId="1" xfId="0" applyFont="1" applyFill="1" applyBorder="1" applyAlignment="1">
      <alignment horizontal="center" vertical="center"/>
    </xf>
    <xf numFmtId="0" fontId="20" fillId="0" borderId="33" xfId="0" applyFont="1" applyBorder="1" applyAlignment="1">
      <alignment horizontal="center"/>
    </xf>
    <xf numFmtId="0" fontId="20" fillId="0" borderId="30" xfId="0" applyFont="1" applyBorder="1" applyAlignment="1">
      <alignment horizontal="center"/>
    </xf>
    <xf numFmtId="0" fontId="20" fillId="0" borderId="60" xfId="0" applyFont="1" applyFill="1" applyBorder="1" applyAlignment="1">
      <alignment horizontal="center"/>
    </xf>
    <xf numFmtId="0" fontId="27" fillId="0" borderId="33" xfId="0" applyFont="1" applyFill="1" applyBorder="1" applyAlignment="1">
      <alignment horizontal="center"/>
    </xf>
    <xf numFmtId="0" fontId="20" fillId="0" borderId="33" xfId="0" applyFont="1" applyFill="1" applyBorder="1" applyAlignment="1">
      <alignment horizontal="center"/>
    </xf>
    <xf numFmtId="0" fontId="20" fillId="0" borderId="34" xfId="0" applyFont="1" applyFill="1" applyBorder="1" applyAlignment="1">
      <alignment horizontal="center"/>
    </xf>
    <xf numFmtId="0" fontId="20" fillId="0" borderId="32" xfId="0" applyFont="1" applyFill="1" applyBorder="1" applyAlignment="1">
      <alignment horizontal="center"/>
    </xf>
    <xf numFmtId="0" fontId="20" fillId="0" borderId="30" xfId="0" applyFont="1" applyFill="1" applyBorder="1" applyAlignment="1">
      <alignment horizontal="center"/>
    </xf>
    <xf numFmtId="0" fontId="20" fillId="0" borderId="73" xfId="0" applyFont="1" applyBorder="1" applyAlignment="1">
      <alignment horizontal="center"/>
    </xf>
    <xf numFmtId="0" fontId="20" fillId="0" borderId="77" xfId="0" applyFont="1" applyFill="1" applyBorder="1" applyAlignment="1">
      <alignment horizontal="center"/>
    </xf>
    <xf numFmtId="0" fontId="20" fillId="0" borderId="8" xfId="0" applyFont="1" applyFill="1" applyBorder="1" applyAlignment="1">
      <alignment horizontal="center"/>
    </xf>
    <xf numFmtId="0" fontId="27" fillId="0" borderId="23" xfId="0" applyFont="1" applyFill="1" applyBorder="1" applyAlignment="1">
      <alignment horizontal="center"/>
    </xf>
    <xf numFmtId="0" fontId="20" fillId="0" borderId="23" xfId="0" applyFont="1" applyFill="1" applyBorder="1" applyAlignment="1">
      <alignment horizontal="center"/>
    </xf>
    <xf numFmtId="0" fontId="20" fillId="0" borderId="78" xfId="0" applyFont="1" applyFill="1" applyBorder="1" applyAlignment="1">
      <alignment horizontal="center"/>
    </xf>
    <xf numFmtId="0" fontId="20" fillId="0" borderId="18" xfId="0" applyFont="1" applyBorder="1" applyAlignment="1">
      <alignment horizontal="center"/>
    </xf>
    <xf numFmtId="0" fontId="27" fillId="0" borderId="9" xfId="0" applyFont="1" applyFill="1" applyBorder="1" applyAlignment="1">
      <alignment horizontal="center"/>
    </xf>
    <xf numFmtId="0" fontId="20" fillId="0" borderId="9" xfId="0" applyFont="1" applyFill="1" applyBorder="1" applyAlignment="1">
      <alignment horizontal="center"/>
    </xf>
    <xf numFmtId="0" fontId="20" fillId="0" borderId="105" xfId="0" applyFont="1" applyFill="1" applyBorder="1" applyAlignment="1">
      <alignment horizontal="center"/>
    </xf>
    <xf numFmtId="0" fontId="21" fillId="0" borderId="19" xfId="0" applyFont="1" applyFill="1" applyBorder="1" applyAlignment="1">
      <alignment horizontal="center" vertical="center"/>
    </xf>
    <xf numFmtId="0" fontId="28" fillId="0" borderId="101"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Border="1" applyAlignment="1">
      <alignment horizontal="center" vertical="center"/>
    </xf>
    <xf numFmtId="0" fontId="21" fillId="0" borderId="10" xfId="0" applyFont="1" applyFill="1" applyBorder="1" applyAlignment="1">
      <alignment horizontal="center"/>
    </xf>
    <xf numFmtId="0" fontId="21" fillId="0" borderId="25" xfId="0" applyFont="1" applyFill="1" applyBorder="1" applyAlignment="1">
      <alignment horizontal="center"/>
    </xf>
    <xf numFmtId="0" fontId="21" fillId="0" borderId="26" xfId="0" applyFont="1" applyFill="1" applyBorder="1" applyAlignment="1">
      <alignment horizontal="center"/>
    </xf>
    <xf numFmtId="0" fontId="24" fillId="0" borderId="33" xfId="0" applyFont="1" applyFill="1" applyBorder="1" applyAlignment="1">
      <alignment horizontal="center"/>
    </xf>
    <xf numFmtId="0" fontId="21" fillId="9" borderId="108" xfId="0" applyFont="1" applyFill="1" applyBorder="1" applyAlignment="1">
      <alignment horizontal="center"/>
    </xf>
    <xf numFmtId="0" fontId="20" fillId="9" borderId="84" xfId="0" applyFont="1" applyFill="1" applyBorder="1" applyAlignment="1">
      <alignment horizontal="center"/>
    </xf>
    <xf numFmtId="0" fontId="21" fillId="9" borderId="64" xfId="0" applyFont="1" applyFill="1" applyBorder="1" applyAlignment="1">
      <alignment horizontal="center"/>
    </xf>
    <xf numFmtId="0" fontId="21" fillId="9" borderId="84" xfId="0" applyFont="1" applyFill="1" applyBorder="1" applyAlignment="1">
      <alignment horizontal="center"/>
    </xf>
    <xf numFmtId="0" fontId="21" fillId="9" borderId="83" xfId="0" applyFont="1" applyFill="1" applyBorder="1" applyAlignment="1">
      <alignment horizontal="center"/>
    </xf>
    <xf numFmtId="0" fontId="21" fillId="9" borderId="55" xfId="0" applyFont="1" applyFill="1" applyBorder="1" applyAlignment="1">
      <alignment horizontal="center"/>
    </xf>
    <xf numFmtId="0" fontId="21" fillId="9" borderId="85" xfId="0" applyFont="1" applyFill="1" applyBorder="1" applyAlignment="1">
      <alignment horizontal="center"/>
    </xf>
    <xf numFmtId="0" fontId="21" fillId="9" borderId="82" xfId="0" applyFont="1" applyFill="1" applyBorder="1" applyAlignment="1">
      <alignment horizontal="center"/>
    </xf>
    <xf numFmtId="0" fontId="21" fillId="9" borderId="82" xfId="0" applyFont="1" applyFill="1" applyBorder="1" applyAlignment="1">
      <alignment horizontal="center" vertical="center"/>
    </xf>
    <xf numFmtId="0" fontId="24" fillId="9" borderId="55" xfId="0" applyFont="1" applyFill="1" applyBorder="1" applyAlignment="1">
      <alignment horizontal="center"/>
    </xf>
    <xf numFmtId="0" fontId="24" fillId="9" borderId="84" xfId="0" applyFont="1" applyFill="1" applyBorder="1" applyAlignment="1">
      <alignment horizontal="center"/>
    </xf>
    <xf numFmtId="0" fontId="30" fillId="0" borderId="100" xfId="0" applyFont="1" applyBorder="1" applyAlignment="1">
      <alignment horizontal="center" vertical="center"/>
    </xf>
    <xf numFmtId="0" fontId="30" fillId="0" borderId="0" xfId="0" applyFont="1" applyBorder="1" applyAlignment="1">
      <alignment horizontal="center"/>
    </xf>
    <xf numFmtId="0" fontId="20" fillId="0" borderId="19" xfId="0" applyFont="1" applyFill="1" applyBorder="1" applyAlignment="1">
      <alignment horizontal="center"/>
    </xf>
    <xf numFmtId="0" fontId="20" fillId="0" borderId="121" xfId="0" applyFont="1" applyBorder="1" applyAlignment="1">
      <alignment horizontal="center" vertical="center"/>
    </xf>
    <xf numFmtId="0" fontId="20" fillId="0" borderId="121" xfId="0" applyFont="1" applyBorder="1" applyAlignment="1">
      <alignment horizontal="center"/>
    </xf>
    <xf numFmtId="0" fontId="20" fillId="0" borderId="122" xfId="0" applyFont="1" applyBorder="1" applyAlignment="1">
      <alignment horizontal="center"/>
    </xf>
    <xf numFmtId="0" fontId="30" fillId="0" borderId="107" xfId="0" applyFont="1" applyBorder="1" applyAlignment="1">
      <alignment horizontal="center" vertical="center"/>
    </xf>
    <xf numFmtId="0" fontId="30" fillId="0" borderId="1" xfId="0" applyFont="1" applyBorder="1" applyAlignment="1">
      <alignment horizontal="center" vertical="center"/>
    </xf>
    <xf numFmtId="0" fontId="28" fillId="2" borderId="48" xfId="0" applyFont="1" applyFill="1" applyBorder="1" applyAlignment="1">
      <alignment horizontal="center" vertical="center"/>
    </xf>
    <xf numFmtId="0" fontId="28" fillId="2" borderId="8" xfId="0" applyFont="1" applyFill="1" applyBorder="1" applyAlignment="1">
      <alignment horizontal="center"/>
    </xf>
    <xf numFmtId="1" fontId="21" fillId="2" borderId="23" xfId="0" applyNumberFormat="1" applyFont="1" applyFill="1" applyBorder="1" applyAlignment="1">
      <alignment horizontal="center"/>
    </xf>
    <xf numFmtId="1" fontId="21" fillId="2" borderId="13" xfId="0" applyNumberFormat="1" applyFont="1" applyFill="1" applyBorder="1" applyAlignment="1">
      <alignment horizontal="center"/>
    </xf>
    <xf numFmtId="0" fontId="21" fillId="0" borderId="12" xfId="0" applyFont="1" applyFill="1" applyBorder="1" applyAlignment="1">
      <alignment horizontal="center"/>
    </xf>
    <xf numFmtId="0" fontId="21" fillId="0" borderId="23" xfId="0" applyFont="1" applyFill="1" applyBorder="1" applyAlignment="1">
      <alignment horizontal="center"/>
    </xf>
    <xf numFmtId="0" fontId="21" fillId="0" borderId="78" xfId="0" applyFont="1" applyFill="1" applyBorder="1" applyAlignment="1">
      <alignment horizontal="center"/>
    </xf>
    <xf numFmtId="0" fontId="21" fillId="0" borderId="20" xfId="0" applyFont="1" applyFill="1" applyBorder="1" applyAlignment="1">
      <alignment horizontal="center"/>
    </xf>
    <xf numFmtId="0" fontId="28" fillId="2" borderId="8" xfId="0" applyFont="1" applyFill="1" applyBorder="1" applyAlignment="1">
      <alignment horizontal="center" vertical="center"/>
    </xf>
    <xf numFmtId="0" fontId="20" fillId="2" borderId="11" xfId="0" applyFont="1" applyFill="1" applyBorder="1" applyAlignment="1">
      <alignment horizontal="center"/>
    </xf>
    <xf numFmtId="0" fontId="20" fillId="0" borderId="58" xfId="0" applyFont="1" applyFill="1" applyBorder="1" applyAlignment="1">
      <alignment horizontal="center"/>
    </xf>
    <xf numFmtId="0" fontId="30" fillId="0" borderId="44" xfId="0" applyFont="1" applyBorder="1" applyAlignment="1">
      <alignment horizontal="center" vertical="center"/>
    </xf>
    <xf numFmtId="0" fontId="30" fillId="0" borderId="8" xfId="0" applyFont="1" applyBorder="1" applyAlignment="1">
      <alignment horizontal="center"/>
    </xf>
    <xf numFmtId="0" fontId="30" fillId="0" borderId="8" xfId="0" applyFont="1" applyBorder="1" applyAlignment="1">
      <alignment horizontal="center" vertical="center"/>
    </xf>
    <xf numFmtId="0" fontId="30" fillId="0" borderId="47" xfId="0" applyFont="1" applyBorder="1" applyAlignment="1">
      <alignment horizontal="center" vertical="center"/>
    </xf>
    <xf numFmtId="0" fontId="30" fillId="0" borderId="75" xfId="0" applyFont="1" applyBorder="1" applyAlignment="1">
      <alignment horizontal="center" vertical="center"/>
    </xf>
    <xf numFmtId="0" fontId="21" fillId="0" borderId="24" xfId="0" applyFont="1" applyFill="1" applyBorder="1" applyAlignment="1">
      <alignment horizontal="center"/>
    </xf>
    <xf numFmtId="0" fontId="30" fillId="0" borderId="50" xfId="0" applyFont="1" applyBorder="1" applyAlignment="1">
      <alignment horizontal="center" vertical="center"/>
    </xf>
    <xf numFmtId="0" fontId="20" fillId="0" borderId="2" xfId="0" applyFont="1" applyBorder="1" applyAlignment="1">
      <alignment horizontal="center"/>
    </xf>
    <xf numFmtId="0" fontId="20" fillId="0" borderId="2" xfId="0" applyFont="1" applyFill="1" applyBorder="1" applyAlignment="1">
      <alignment horizontal="center"/>
    </xf>
    <xf numFmtId="0" fontId="27" fillId="0" borderId="74" xfId="0" applyFont="1" applyFill="1" applyBorder="1" applyAlignment="1">
      <alignment horizontal="center"/>
    </xf>
    <xf numFmtId="0" fontId="20" fillId="0" borderId="118" xfId="0" applyFont="1" applyFill="1" applyBorder="1" applyAlignment="1">
      <alignment horizontal="center"/>
    </xf>
    <xf numFmtId="0" fontId="20" fillId="0" borderId="73" xfId="0" applyFont="1" applyFill="1" applyBorder="1" applyAlignment="1">
      <alignment horizontal="center"/>
    </xf>
    <xf numFmtId="0" fontId="21" fillId="0" borderId="82" xfId="0" applyFont="1" applyBorder="1" applyAlignment="1">
      <alignment horizontal="center"/>
    </xf>
    <xf numFmtId="0" fontId="21" fillId="0" borderId="84" xfId="0" applyFont="1" applyBorder="1" applyAlignment="1">
      <alignment horizontal="center"/>
    </xf>
    <xf numFmtId="0" fontId="21" fillId="0" borderId="85" xfId="0" applyFont="1" applyBorder="1" applyAlignment="1">
      <alignment horizontal="center"/>
    </xf>
    <xf numFmtId="0" fontId="28" fillId="0" borderId="83" xfId="0" applyFont="1" applyBorder="1" applyAlignment="1">
      <alignment horizontal="center" vertical="center"/>
    </xf>
    <xf numFmtId="0" fontId="28" fillId="0" borderId="56" xfId="0" applyFont="1" applyBorder="1" applyAlignment="1">
      <alignment horizontal="center" vertical="center"/>
    </xf>
    <xf numFmtId="0" fontId="20" fillId="0" borderId="55" xfId="0" applyFont="1" applyBorder="1" applyAlignment="1">
      <alignment horizontal="center"/>
    </xf>
    <xf numFmtId="0" fontId="21" fillId="0" borderId="64" xfId="0" applyFont="1" applyFill="1" applyBorder="1" applyAlignment="1">
      <alignment horizontal="center"/>
    </xf>
    <xf numFmtId="0" fontId="24" fillId="0" borderId="84" xfId="0" applyFont="1" applyFill="1" applyBorder="1" applyAlignment="1">
      <alignment horizontal="center"/>
    </xf>
    <xf numFmtId="0" fontId="21" fillId="0" borderId="85" xfId="0" applyFont="1" applyFill="1" applyBorder="1" applyAlignment="1">
      <alignment horizontal="center"/>
    </xf>
    <xf numFmtId="0" fontId="21" fillId="0" borderId="83" xfId="0" applyFont="1" applyFill="1" applyBorder="1" applyAlignment="1">
      <alignment horizontal="center"/>
    </xf>
    <xf numFmtId="0" fontId="21" fillId="0" borderId="55" xfId="0" applyFont="1" applyFill="1" applyBorder="1" applyAlignment="1">
      <alignment horizontal="center"/>
    </xf>
    <xf numFmtId="0" fontId="44" fillId="0" borderId="36" xfId="0" applyFont="1" applyBorder="1"/>
    <xf numFmtId="0" fontId="45" fillId="0" borderId="8" xfId="0" applyFont="1" applyBorder="1" applyAlignment="1">
      <alignment horizontal="center" vertical="center"/>
    </xf>
    <xf numFmtId="0" fontId="45" fillId="0" borderId="0" xfId="0" applyFont="1" applyBorder="1" applyAlignment="1">
      <alignment horizontal="center" vertical="center"/>
    </xf>
    <xf numFmtId="0" fontId="44" fillId="0" borderId="16" xfId="0" applyFont="1" applyBorder="1" applyAlignment="1">
      <alignment horizontal="center"/>
    </xf>
    <xf numFmtId="0" fontId="44" fillId="0" borderId="36" xfId="0" applyFont="1" applyFill="1" applyBorder="1" applyAlignment="1">
      <alignment horizontal="center"/>
    </xf>
    <xf numFmtId="0" fontId="46" fillId="0" borderId="23" xfId="0" applyFont="1" applyFill="1" applyBorder="1" applyAlignment="1">
      <alignment horizontal="center"/>
    </xf>
    <xf numFmtId="0" fontId="44" fillId="0" borderId="78" xfId="0" applyFont="1" applyFill="1" applyBorder="1" applyAlignment="1">
      <alignment horizontal="center"/>
    </xf>
    <xf numFmtId="0" fontId="44" fillId="0" borderId="20" xfId="0" applyFont="1" applyFill="1" applyBorder="1" applyAlignment="1">
      <alignment horizontal="center"/>
    </xf>
    <xf numFmtId="0" fontId="44" fillId="0" borderId="13" xfId="0" applyFont="1" applyFill="1" applyBorder="1" applyAlignment="1">
      <alignment horizontal="center"/>
    </xf>
    <xf numFmtId="0" fontId="28" fillId="0" borderId="19" xfId="0" applyFont="1" applyBorder="1" applyAlignment="1">
      <alignment horizontal="center" vertical="center"/>
    </xf>
    <xf numFmtId="0" fontId="28" fillId="0" borderId="38" xfId="0" applyFont="1" applyBorder="1" applyAlignment="1">
      <alignment horizontal="center" vertical="center"/>
    </xf>
    <xf numFmtId="1" fontId="21" fillId="0" borderId="17" xfId="0" applyNumberFormat="1" applyFont="1" applyFill="1" applyBorder="1" applyAlignment="1">
      <alignment horizontal="center" vertical="center"/>
    </xf>
    <xf numFmtId="0" fontId="24" fillId="0" borderId="9" xfId="0" applyFont="1" applyFill="1" applyBorder="1" applyAlignment="1">
      <alignment horizontal="center" vertical="center"/>
    </xf>
    <xf numFmtId="0" fontId="21" fillId="0" borderId="105" xfId="0" applyFont="1" applyFill="1" applyBorder="1" applyAlignment="1">
      <alignment horizontal="center" vertical="center"/>
    </xf>
    <xf numFmtId="0" fontId="21" fillId="0" borderId="18" xfId="0" applyFont="1" applyFill="1" applyBorder="1" applyAlignment="1">
      <alignment horizontal="center" vertical="center"/>
    </xf>
    <xf numFmtId="0" fontId="21" fillId="9" borderId="65" xfId="0" applyFont="1" applyFill="1" applyBorder="1" applyAlignment="1">
      <alignment horizontal="center"/>
    </xf>
    <xf numFmtId="0" fontId="28" fillId="9" borderId="55" xfId="0" applyFont="1" applyFill="1" applyBorder="1" applyAlignment="1">
      <alignment horizontal="center" vertical="center"/>
    </xf>
    <xf numFmtId="0" fontId="20" fillId="0" borderId="36" xfId="0" applyFont="1" applyBorder="1"/>
    <xf numFmtId="164" fontId="24" fillId="0" borderId="23" xfId="0" applyNumberFormat="1" applyFont="1" applyFill="1" applyBorder="1" applyAlignment="1">
      <alignment horizontal="center"/>
    </xf>
    <xf numFmtId="164" fontId="21" fillId="0" borderId="23" xfId="0" applyNumberFormat="1" applyFont="1" applyFill="1" applyBorder="1" applyAlignment="1">
      <alignment horizontal="center"/>
    </xf>
    <xf numFmtId="164" fontId="21" fillId="0" borderId="13" xfId="0" applyNumberFormat="1" applyFont="1" applyFill="1" applyBorder="1" applyAlignment="1">
      <alignment horizontal="center"/>
    </xf>
    <xf numFmtId="0" fontId="20" fillId="0" borderId="68" xfId="0" applyFont="1" applyBorder="1"/>
    <xf numFmtId="0" fontId="20" fillId="0" borderId="4" xfId="0" applyFont="1" applyBorder="1"/>
    <xf numFmtId="0" fontId="20" fillId="0" borderId="4" xfId="0" applyFont="1" applyBorder="1" applyAlignment="1">
      <alignment horizontal="center"/>
    </xf>
    <xf numFmtId="0" fontId="30" fillId="0" borderId="4" xfId="0" applyFont="1" applyBorder="1" applyAlignment="1">
      <alignment horizontal="center" vertical="center"/>
    </xf>
    <xf numFmtId="1" fontId="21" fillId="0" borderId="58" xfId="0" applyNumberFormat="1" applyFont="1" applyFill="1" applyBorder="1" applyAlignment="1">
      <alignment horizontal="center"/>
    </xf>
    <xf numFmtId="1" fontId="24" fillId="0" borderId="10" xfId="0" applyNumberFormat="1" applyFont="1" applyFill="1" applyBorder="1" applyAlignment="1">
      <alignment horizontal="center"/>
    </xf>
    <xf numFmtId="1" fontId="21" fillId="0" borderId="10" xfId="0" applyNumberFormat="1" applyFont="1" applyFill="1" applyBorder="1" applyAlignment="1">
      <alignment horizontal="center"/>
    </xf>
    <xf numFmtId="1" fontId="21" fillId="0" borderId="11" xfId="0" applyNumberFormat="1" applyFont="1" applyFill="1" applyBorder="1" applyAlignment="1">
      <alignment horizontal="center"/>
    </xf>
    <xf numFmtId="1" fontId="20" fillId="0" borderId="25" xfId="0" applyNumberFormat="1" applyFont="1" applyFill="1" applyBorder="1" applyAlignment="1">
      <alignment horizontal="center"/>
    </xf>
    <xf numFmtId="1" fontId="20" fillId="0" borderId="26" xfId="0" applyNumberFormat="1" applyFont="1" applyFill="1" applyBorder="1" applyAlignment="1">
      <alignment horizontal="center"/>
    </xf>
    <xf numFmtId="1" fontId="20" fillId="0" borderId="11" xfId="0" applyNumberFormat="1" applyFont="1" applyFill="1" applyBorder="1" applyAlignment="1">
      <alignment horizontal="center"/>
    </xf>
    <xf numFmtId="0" fontId="20" fillId="0" borderId="0" xfId="0" applyFont="1" applyBorder="1" applyAlignment="1">
      <alignment horizontal="center" vertical="center"/>
    </xf>
    <xf numFmtId="1" fontId="24" fillId="0" borderId="11" xfId="0" applyNumberFormat="1" applyFont="1" applyFill="1" applyBorder="1" applyAlignment="1">
      <alignment horizontal="center"/>
    </xf>
    <xf numFmtId="1" fontId="21" fillId="0" borderId="11" xfId="0" applyNumberFormat="1" applyFont="1" applyFill="1" applyBorder="1" applyAlignment="1">
      <alignment horizontal="center" vertical="center"/>
    </xf>
    <xf numFmtId="1" fontId="20" fillId="0" borderId="28" xfId="0" applyNumberFormat="1" applyFont="1" applyFill="1" applyBorder="1" applyAlignment="1">
      <alignment horizontal="center"/>
    </xf>
    <xf numFmtId="1" fontId="21" fillId="0" borderId="24" xfId="0" applyNumberFormat="1" applyFont="1" applyFill="1" applyBorder="1" applyAlignment="1">
      <alignment horizontal="center"/>
    </xf>
    <xf numFmtId="1" fontId="21" fillId="0" borderId="29" xfId="0" applyNumberFormat="1" applyFont="1" applyFill="1" applyBorder="1" applyAlignment="1">
      <alignment horizontal="center"/>
    </xf>
    <xf numFmtId="1" fontId="20" fillId="0" borderId="34" xfId="0" applyNumberFormat="1" applyFont="1" applyFill="1" applyBorder="1" applyAlignment="1">
      <alignment horizontal="center"/>
    </xf>
    <xf numFmtId="1" fontId="20" fillId="0" borderId="11" xfId="0" applyNumberFormat="1" applyFont="1" applyBorder="1" applyAlignment="1">
      <alignment horizontal="center"/>
    </xf>
    <xf numFmtId="164" fontId="17" fillId="0" borderId="36" xfId="0" applyNumberFormat="1" applyFont="1" applyFill="1" applyBorder="1" applyAlignment="1">
      <alignment horizontal="center"/>
    </xf>
    <xf numFmtId="164" fontId="17" fillId="0" borderId="79" xfId="0" applyNumberFormat="1" applyFont="1" applyFill="1" applyBorder="1" applyAlignment="1">
      <alignment horizontal="center"/>
    </xf>
    <xf numFmtId="164" fontId="25" fillId="0" borderId="6" xfId="0" applyNumberFormat="1" applyFont="1" applyFill="1" applyBorder="1" applyAlignment="1">
      <alignment horizontal="center"/>
    </xf>
    <xf numFmtId="164" fontId="18" fillId="0" borderId="80" xfId="0" applyNumberFormat="1" applyFont="1" applyFill="1" applyBorder="1" applyAlignment="1">
      <alignment horizontal="center"/>
    </xf>
    <xf numFmtId="164" fontId="18" fillId="0" borderId="20" xfId="0" applyNumberFormat="1" applyFont="1" applyFill="1" applyBorder="1" applyAlignment="1">
      <alignment horizontal="center"/>
    </xf>
    <xf numFmtId="164" fontId="18" fillId="0" borderId="13" xfId="0" applyNumberFormat="1" applyFont="1" applyFill="1" applyBorder="1" applyAlignment="1">
      <alignment horizontal="center"/>
    </xf>
    <xf numFmtId="0" fontId="20" fillId="0" borderId="39" xfId="0" applyFont="1" applyBorder="1" applyAlignment="1">
      <alignment horizontal="center"/>
    </xf>
    <xf numFmtId="0" fontId="21" fillId="0" borderId="36" xfId="0" applyFont="1" applyBorder="1" applyAlignment="1">
      <alignment vertical="center"/>
    </xf>
    <xf numFmtId="0" fontId="21" fillId="0" borderId="0" xfId="0" applyFont="1" applyBorder="1" applyAlignment="1">
      <alignment vertical="center"/>
    </xf>
    <xf numFmtId="0" fontId="21" fillId="0" borderId="21" xfId="0" applyFont="1" applyBorder="1" applyAlignment="1">
      <alignment vertical="center"/>
    </xf>
    <xf numFmtId="0" fontId="20" fillId="0" borderId="36" xfId="0" applyFont="1" applyBorder="1" applyAlignment="1">
      <alignment vertical="center"/>
    </xf>
    <xf numFmtId="0" fontId="20" fillId="0" borderId="0" xfId="0" applyFont="1" applyBorder="1" applyAlignment="1">
      <alignment vertical="center"/>
    </xf>
    <xf numFmtId="0" fontId="20" fillId="0" borderId="21" xfId="0" applyFont="1" applyBorder="1" applyAlignment="1">
      <alignment vertical="center"/>
    </xf>
    <xf numFmtId="0" fontId="20" fillId="0" borderId="77" xfId="0" applyFont="1" applyFill="1" applyBorder="1" applyAlignment="1">
      <alignment horizontal="center" vertical="center"/>
    </xf>
    <xf numFmtId="1" fontId="17" fillId="0" borderId="17" xfId="0" applyNumberFormat="1" applyFont="1" applyFill="1" applyBorder="1" applyAlignment="1">
      <alignment horizontal="center" vertical="center"/>
    </xf>
    <xf numFmtId="1" fontId="24" fillId="0" borderId="23" xfId="0" applyNumberFormat="1" applyFont="1" applyBorder="1" applyAlignment="1">
      <alignment horizontal="center" vertical="center"/>
    </xf>
    <xf numFmtId="0" fontId="29" fillId="4" borderId="8" xfId="0" applyFont="1" applyFill="1" applyBorder="1" applyAlignment="1">
      <alignment horizontal="center" vertical="center"/>
    </xf>
    <xf numFmtId="49" fontId="17" fillId="8" borderId="56" xfId="0" applyNumberFormat="1" applyFont="1" applyFill="1" applyBorder="1" applyAlignment="1">
      <alignment horizontal="center"/>
    </xf>
    <xf numFmtId="49" fontId="17" fillId="8" borderId="65" xfId="0" applyNumberFormat="1" applyFont="1" applyFill="1" applyBorder="1" applyAlignment="1">
      <alignment horizontal="center"/>
    </xf>
    <xf numFmtId="0" fontId="29" fillId="4" borderId="61" xfId="0" applyFont="1" applyFill="1" applyBorder="1" applyAlignment="1">
      <alignment horizontal="center" vertical="center"/>
    </xf>
    <xf numFmtId="0" fontId="17" fillId="4" borderId="108" xfId="0" applyFont="1" applyFill="1" applyBorder="1" applyAlignment="1">
      <alignment horizontal="center" vertical="center"/>
    </xf>
    <xf numFmtId="0" fontId="30" fillId="0" borderId="12" xfId="0" applyFont="1" applyBorder="1" applyAlignment="1">
      <alignment horizontal="center"/>
    </xf>
    <xf numFmtId="0" fontId="30" fillId="0" borderId="10" xfId="0" applyFont="1" applyBorder="1" applyAlignment="1">
      <alignment horizontal="center"/>
    </xf>
    <xf numFmtId="0" fontId="30" fillId="0" borderId="25" xfId="0" applyFont="1" applyBorder="1" applyAlignment="1">
      <alignment horizontal="center"/>
    </xf>
    <xf numFmtId="0" fontId="30" fillId="0" borderId="9" xfId="0" applyFont="1" applyBorder="1" applyAlignment="1">
      <alignment horizontal="center"/>
    </xf>
    <xf numFmtId="0" fontId="30" fillId="0" borderId="33" xfId="0" applyFont="1" applyBorder="1" applyAlignment="1">
      <alignment horizontal="center"/>
    </xf>
    <xf numFmtId="0" fontId="30" fillId="0" borderId="34" xfId="0" applyFont="1" applyBorder="1" applyAlignment="1">
      <alignment horizontal="center"/>
    </xf>
    <xf numFmtId="0" fontId="30" fillId="0" borderId="60" xfId="0" applyFont="1" applyBorder="1" applyAlignment="1">
      <alignment horizontal="center"/>
    </xf>
    <xf numFmtId="0" fontId="30" fillId="0" borderId="77" xfId="0" applyFont="1" applyBorder="1" applyAlignment="1">
      <alignment horizontal="center"/>
    </xf>
    <xf numFmtId="0" fontId="28" fillId="0" borderId="25" xfId="0" applyFont="1" applyBorder="1" applyAlignment="1">
      <alignment horizontal="center"/>
    </xf>
    <xf numFmtId="0" fontId="28" fillId="9" borderId="85" xfId="0" applyFont="1" applyFill="1" applyBorder="1" applyAlignment="1">
      <alignment horizontal="center"/>
    </xf>
    <xf numFmtId="0" fontId="28" fillId="9" borderId="82" xfId="0" applyFont="1" applyFill="1" applyBorder="1" applyAlignment="1">
      <alignment horizontal="center"/>
    </xf>
    <xf numFmtId="0" fontId="28" fillId="9" borderId="84" xfId="0" applyFont="1" applyFill="1" applyBorder="1" applyAlignment="1">
      <alignment horizontal="center"/>
    </xf>
    <xf numFmtId="0" fontId="29" fillId="9" borderId="84" xfId="0" applyFont="1" applyFill="1" applyBorder="1" applyAlignment="1">
      <alignment horizontal="center"/>
    </xf>
    <xf numFmtId="0" fontId="28" fillId="9" borderId="83" xfId="0" applyFont="1" applyFill="1" applyBorder="1" applyAlignment="1">
      <alignment horizontal="center"/>
    </xf>
    <xf numFmtId="0" fontId="28" fillId="9" borderId="55" xfId="0" applyFont="1" applyFill="1" applyBorder="1" applyAlignment="1">
      <alignment horizontal="center"/>
    </xf>
    <xf numFmtId="0" fontId="30" fillId="0" borderId="23" xfId="0" applyFont="1" applyBorder="1" applyAlignment="1">
      <alignment horizontal="center"/>
    </xf>
    <xf numFmtId="0" fontId="23" fillId="0" borderId="23" xfId="0" applyFont="1" applyBorder="1" applyAlignment="1">
      <alignment horizontal="center"/>
    </xf>
    <xf numFmtId="0" fontId="30" fillId="0" borderId="78" xfId="0" applyFont="1" applyBorder="1" applyAlignment="1">
      <alignment horizontal="center"/>
    </xf>
    <xf numFmtId="0" fontId="23" fillId="0" borderId="10" xfId="0" applyFont="1" applyBorder="1" applyAlignment="1">
      <alignment horizontal="center"/>
    </xf>
    <xf numFmtId="0" fontId="23" fillId="0" borderId="12" xfId="0" applyFont="1" applyBorder="1" applyAlignment="1">
      <alignment horizontal="center"/>
    </xf>
    <xf numFmtId="0" fontId="29" fillId="9" borderId="82" xfId="0" applyFont="1" applyFill="1" applyBorder="1" applyAlignment="1">
      <alignment horizontal="center"/>
    </xf>
    <xf numFmtId="0" fontId="29" fillId="9" borderId="85" xfId="0" applyFont="1" applyFill="1" applyBorder="1" applyAlignment="1">
      <alignment horizontal="center"/>
    </xf>
    <xf numFmtId="0" fontId="29" fillId="9" borderId="83" xfId="0" applyFont="1" applyFill="1" applyBorder="1" applyAlignment="1">
      <alignment horizontal="center"/>
    </xf>
    <xf numFmtId="0" fontId="30" fillId="0" borderId="20" xfId="0" applyFont="1" applyBorder="1" applyAlignment="1">
      <alignment horizontal="center"/>
    </xf>
    <xf numFmtId="0" fontId="30" fillId="0" borderId="13" xfId="0" applyFont="1" applyBorder="1" applyAlignment="1">
      <alignment horizontal="center"/>
    </xf>
    <xf numFmtId="0" fontId="23" fillId="0" borderId="78" xfId="0" applyFont="1" applyBorder="1" applyAlignment="1">
      <alignment horizontal="center"/>
    </xf>
    <xf numFmtId="0" fontId="30" fillId="0" borderId="11" xfId="0" applyFont="1" applyBorder="1" applyAlignment="1">
      <alignment horizontal="center"/>
    </xf>
    <xf numFmtId="0" fontId="23" fillId="0" borderId="25" xfId="0" applyFont="1" applyBorder="1" applyAlignment="1">
      <alignment horizontal="center"/>
    </xf>
    <xf numFmtId="0" fontId="23" fillId="0" borderId="34" xfId="0" applyFont="1" applyBorder="1" applyAlignment="1">
      <alignment horizontal="center"/>
    </xf>
    <xf numFmtId="0" fontId="28" fillId="2" borderId="23" xfId="0" applyFont="1" applyFill="1" applyBorder="1" applyAlignment="1">
      <alignment horizontal="center"/>
    </xf>
    <xf numFmtId="0" fontId="28" fillId="2" borderId="10" xfId="0" applyFont="1" applyFill="1" applyBorder="1" applyAlignment="1">
      <alignment horizontal="center"/>
    </xf>
    <xf numFmtId="0" fontId="28" fillId="2" borderId="25" xfId="0" applyFont="1" applyFill="1" applyBorder="1" applyAlignment="1">
      <alignment horizontal="center"/>
    </xf>
    <xf numFmtId="0" fontId="30" fillId="2" borderId="10" xfId="0" applyFont="1" applyFill="1" applyBorder="1" applyAlignment="1">
      <alignment horizontal="center"/>
    </xf>
    <xf numFmtId="0" fontId="28" fillId="0" borderId="56" xfId="0" applyFont="1" applyFill="1" applyBorder="1" applyAlignment="1">
      <alignment horizontal="center"/>
    </xf>
    <xf numFmtId="0" fontId="45" fillId="0" borderId="23" xfId="0" applyFont="1" applyBorder="1" applyAlignment="1">
      <alignment horizontal="center"/>
    </xf>
    <xf numFmtId="0" fontId="45" fillId="0" borderId="0" xfId="0" applyFont="1" applyFill="1" applyBorder="1" applyAlignment="1">
      <alignment horizontal="center"/>
    </xf>
    <xf numFmtId="0" fontId="45" fillId="0" borderId="0" xfId="0" applyFont="1" applyBorder="1" applyAlignment="1">
      <alignment horizontal="center"/>
    </xf>
    <xf numFmtId="0" fontId="45" fillId="0" borderId="13" xfId="0" applyFont="1" applyBorder="1" applyAlignment="1">
      <alignment horizontal="center"/>
    </xf>
    <xf numFmtId="0" fontId="28" fillId="0" borderId="9" xfId="0" applyFont="1" applyBorder="1" applyAlignment="1">
      <alignment horizontal="center" vertical="center"/>
    </xf>
    <xf numFmtId="0" fontId="28" fillId="0" borderId="37" xfId="0" applyFont="1" applyBorder="1" applyAlignment="1">
      <alignment horizontal="center" vertical="center"/>
    </xf>
    <xf numFmtId="0" fontId="28" fillId="0" borderId="18" xfId="0" applyFont="1" applyBorder="1" applyAlignment="1">
      <alignment horizontal="center" vertical="center"/>
    </xf>
    <xf numFmtId="1" fontId="29" fillId="0" borderId="10" xfId="0" applyNumberFormat="1" applyFont="1" applyBorder="1" applyAlignment="1">
      <alignment horizontal="center"/>
    </xf>
    <xf numFmtId="1" fontId="29" fillId="0" borderId="25" xfId="0" applyNumberFormat="1" applyFont="1" applyBorder="1" applyAlignment="1">
      <alignment horizontal="center"/>
    </xf>
    <xf numFmtId="1" fontId="29" fillId="0" borderId="10" xfId="0" applyNumberFormat="1" applyFont="1" applyBorder="1" applyAlignment="1">
      <alignment horizontal="center" vertical="center"/>
    </xf>
    <xf numFmtId="1" fontId="29" fillId="0" borderId="25" xfId="0" applyNumberFormat="1" applyFont="1" applyBorder="1" applyAlignment="1">
      <alignment horizontal="center" vertical="center"/>
    </xf>
    <xf numFmtId="1" fontId="29" fillId="0" borderId="33" xfId="0" applyNumberFormat="1" applyFont="1" applyBorder="1" applyAlignment="1">
      <alignment horizontal="center" vertical="center"/>
    </xf>
    <xf numFmtId="1" fontId="29" fillId="0" borderId="34" xfId="0" applyNumberFormat="1" applyFont="1" applyBorder="1" applyAlignment="1">
      <alignment horizontal="center" vertical="center"/>
    </xf>
    <xf numFmtId="0" fontId="30" fillId="0" borderId="12" xfId="0" applyFont="1" applyFill="1" applyBorder="1" applyAlignment="1">
      <alignment horizontal="center"/>
    </xf>
    <xf numFmtId="0" fontId="30" fillId="0" borderId="10" xfId="0" applyFont="1" applyFill="1" applyBorder="1" applyAlignment="1">
      <alignment horizontal="center"/>
    </xf>
    <xf numFmtId="0" fontId="30" fillId="0" borderId="25" xfId="0" applyFont="1" applyFill="1" applyBorder="1" applyAlignment="1">
      <alignment horizontal="center"/>
    </xf>
    <xf numFmtId="0" fontId="30" fillId="0" borderId="26" xfId="0" applyFont="1" applyFill="1" applyBorder="1" applyAlignment="1">
      <alignment horizontal="center"/>
    </xf>
    <xf numFmtId="0" fontId="30" fillId="0" borderId="11" xfId="0" applyFont="1" applyFill="1" applyBorder="1" applyAlignment="1">
      <alignment horizontal="center"/>
    </xf>
    <xf numFmtId="0" fontId="20" fillId="4" borderId="10" xfId="0" applyFont="1" applyFill="1" applyBorder="1" applyAlignment="1">
      <alignment wrapText="1"/>
    </xf>
    <xf numFmtId="0" fontId="0" fillId="4" borderId="26"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0" xfId="0" applyFill="1" applyBorder="1"/>
    <xf numFmtId="0" fontId="20" fillId="4" borderId="9" xfId="0" applyFont="1" applyFill="1" applyBorder="1" applyAlignment="1">
      <alignment wrapText="1"/>
    </xf>
    <xf numFmtId="0" fontId="0" fillId="4" borderId="19" xfId="0" applyFill="1" applyBorder="1" applyAlignment="1">
      <alignment horizontal="center"/>
    </xf>
    <xf numFmtId="0" fontId="0" fillId="4" borderId="9" xfId="0" applyFill="1" applyBorder="1" applyAlignment="1">
      <alignment horizontal="center"/>
    </xf>
    <xf numFmtId="0" fontId="0" fillId="4" borderId="18" xfId="0" applyFill="1" applyBorder="1" applyAlignment="1">
      <alignment horizontal="center"/>
    </xf>
    <xf numFmtId="0" fontId="0" fillId="4" borderId="9" xfId="0" applyFill="1" applyBorder="1"/>
    <xf numFmtId="0" fontId="0" fillId="4" borderId="0" xfId="0" applyFill="1"/>
    <xf numFmtId="0" fontId="0" fillId="7" borderId="0" xfId="0" applyFill="1"/>
    <xf numFmtId="0" fontId="28" fillId="0" borderId="24" xfId="0" applyFont="1" applyBorder="1" applyAlignment="1">
      <alignment horizontal="center"/>
    </xf>
    <xf numFmtId="0" fontId="28" fillId="0" borderId="29" xfId="0" applyFont="1" applyBorder="1" applyAlignment="1">
      <alignment horizontal="center"/>
    </xf>
    <xf numFmtId="0" fontId="30" fillId="11" borderId="10" xfId="0" applyFont="1" applyFill="1" applyBorder="1" applyAlignment="1">
      <alignment horizontal="center"/>
    </xf>
    <xf numFmtId="0" fontId="28" fillId="11" borderId="10" xfId="0" applyFont="1" applyFill="1" applyBorder="1" applyAlignment="1">
      <alignment horizontal="center"/>
    </xf>
    <xf numFmtId="0" fontId="30" fillId="11" borderId="12" xfId="0" applyFont="1" applyFill="1" applyBorder="1" applyAlignment="1">
      <alignment horizontal="center"/>
    </xf>
    <xf numFmtId="0" fontId="30" fillId="11" borderId="77" xfId="0" applyFont="1" applyFill="1" applyBorder="1" applyAlignment="1">
      <alignment horizontal="center"/>
    </xf>
    <xf numFmtId="0" fontId="28" fillId="11" borderId="23" xfId="0" applyFont="1" applyFill="1" applyBorder="1" applyAlignment="1">
      <alignment horizontal="center"/>
    </xf>
    <xf numFmtId="0" fontId="30" fillId="11" borderId="9" xfId="0" applyFont="1" applyFill="1" applyBorder="1" applyAlignment="1">
      <alignment horizontal="center"/>
    </xf>
    <xf numFmtId="0" fontId="30" fillId="11" borderId="60" xfId="0" applyFont="1" applyFill="1" applyBorder="1" applyAlignment="1">
      <alignment horizontal="center"/>
    </xf>
    <xf numFmtId="0" fontId="30" fillId="11" borderId="33" xfId="0" applyFont="1" applyFill="1" applyBorder="1" applyAlignment="1">
      <alignment horizontal="center"/>
    </xf>
    <xf numFmtId="0" fontId="45" fillId="11" borderId="36" xfId="0" applyFont="1" applyFill="1" applyBorder="1" applyAlignment="1">
      <alignment horizontal="center"/>
    </xf>
    <xf numFmtId="0" fontId="45" fillId="11" borderId="23" xfId="0" applyFont="1" applyFill="1" applyBorder="1" applyAlignment="1">
      <alignment horizontal="center"/>
    </xf>
    <xf numFmtId="0" fontId="45" fillId="11" borderId="78" xfId="0" applyFont="1" applyFill="1" applyBorder="1" applyAlignment="1">
      <alignment horizontal="center"/>
    </xf>
    <xf numFmtId="0" fontId="30" fillId="7" borderId="10" xfId="0" applyFont="1" applyFill="1" applyBorder="1" applyAlignment="1">
      <alignment horizontal="center"/>
    </xf>
    <xf numFmtId="0" fontId="28" fillId="7" borderId="10" xfId="0" applyFont="1" applyFill="1" applyBorder="1" applyAlignment="1">
      <alignment horizontal="center"/>
    </xf>
    <xf numFmtId="0" fontId="30" fillId="7" borderId="77" xfId="0" applyFont="1" applyFill="1" applyBorder="1" applyAlignment="1">
      <alignment horizontal="center"/>
    </xf>
    <xf numFmtId="0" fontId="30" fillId="7" borderId="12" xfId="0" applyFont="1" applyFill="1" applyBorder="1" applyAlignment="1">
      <alignment horizontal="center"/>
    </xf>
    <xf numFmtId="0" fontId="30" fillId="7" borderId="9" xfId="0" applyFont="1" applyFill="1" applyBorder="1" applyAlignment="1">
      <alignment horizontal="center"/>
    </xf>
    <xf numFmtId="0" fontId="28" fillId="7" borderId="23" xfId="0" applyFont="1" applyFill="1" applyBorder="1" applyAlignment="1">
      <alignment horizontal="center"/>
    </xf>
    <xf numFmtId="0" fontId="30" fillId="7" borderId="60" xfId="0" applyFont="1" applyFill="1" applyBorder="1" applyAlignment="1">
      <alignment horizontal="center"/>
    </xf>
    <xf numFmtId="0" fontId="30" fillId="7" borderId="33" xfId="0" applyFont="1" applyFill="1" applyBorder="1" applyAlignment="1">
      <alignment horizontal="center"/>
    </xf>
    <xf numFmtId="0" fontId="28" fillId="7" borderId="78" xfId="0" applyFont="1" applyFill="1" applyBorder="1" applyAlignment="1">
      <alignment horizontal="center"/>
    </xf>
    <xf numFmtId="0" fontId="28" fillId="7" borderId="25" xfId="0" applyFont="1" applyFill="1" applyBorder="1" applyAlignment="1">
      <alignment horizontal="center"/>
    </xf>
    <xf numFmtId="0" fontId="45" fillId="7" borderId="36" xfId="0" applyFont="1" applyFill="1" applyBorder="1" applyAlignment="1">
      <alignment horizontal="center"/>
    </xf>
    <xf numFmtId="0" fontId="45" fillId="7" borderId="23" xfId="0" applyFont="1" applyFill="1" applyBorder="1" applyAlignment="1">
      <alignment horizontal="center"/>
    </xf>
    <xf numFmtId="0" fontId="45" fillId="7" borderId="78" xfId="0" applyFont="1" applyFill="1" applyBorder="1" applyAlignment="1">
      <alignment horizontal="center"/>
    </xf>
    <xf numFmtId="0" fontId="30" fillId="0" borderId="73" xfId="0" applyFont="1" applyBorder="1" applyAlignment="1">
      <alignment horizontal="center"/>
    </xf>
    <xf numFmtId="0" fontId="28" fillId="0" borderId="11" xfId="0" applyFont="1" applyBorder="1" applyAlignment="1">
      <alignment horizontal="center" vertical="center"/>
    </xf>
    <xf numFmtId="0" fontId="30" fillId="0" borderId="12"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25" xfId="0" applyFont="1" applyFill="1" applyBorder="1" applyAlignment="1">
      <alignment horizontal="center" vertical="center"/>
    </xf>
    <xf numFmtId="0" fontId="30" fillId="0" borderId="26" xfId="0" applyFont="1" applyFill="1" applyBorder="1" applyAlignment="1">
      <alignment horizontal="center" vertical="center"/>
    </xf>
    <xf numFmtId="0" fontId="30" fillId="0" borderId="11" xfId="0" applyFont="1" applyFill="1" applyBorder="1" applyAlignment="1">
      <alignment horizontal="center" vertical="center"/>
    </xf>
    <xf numFmtId="0" fontId="17" fillId="0" borderId="112" xfId="0" applyFont="1" applyBorder="1" applyAlignment="1">
      <alignment horizontal="center" vertical="center"/>
    </xf>
    <xf numFmtId="0" fontId="17" fillId="0" borderId="106" xfId="0" applyFont="1" applyBorder="1" applyAlignment="1">
      <alignment horizontal="center" vertical="center"/>
    </xf>
    <xf numFmtId="1" fontId="21" fillId="0" borderId="17" xfId="0" applyNumberFormat="1" applyFont="1" applyBorder="1" applyAlignment="1">
      <alignment horizontal="center" vertical="center"/>
    </xf>
    <xf numFmtId="0" fontId="20" fillId="0" borderId="117" xfId="0" applyFont="1" applyFill="1" applyBorder="1" applyAlignment="1">
      <alignment horizontal="center" vertical="center"/>
    </xf>
    <xf numFmtId="0" fontId="28" fillId="9" borderId="74" xfId="0" applyFont="1" applyFill="1" applyBorder="1" applyAlignment="1">
      <alignment horizontal="center"/>
    </xf>
    <xf numFmtId="0" fontId="28" fillId="9" borderId="118" xfId="0" applyFont="1" applyFill="1" applyBorder="1" applyAlignment="1">
      <alignment horizontal="center"/>
    </xf>
    <xf numFmtId="1" fontId="49" fillId="0" borderId="120" xfId="0" applyNumberFormat="1" applyFont="1" applyBorder="1" applyAlignment="1">
      <alignment horizontal="center"/>
    </xf>
    <xf numFmtId="1" fontId="49" fillId="0" borderId="121" xfId="0" applyNumberFormat="1" applyFont="1" applyBorder="1" applyAlignment="1">
      <alignment horizontal="center"/>
    </xf>
    <xf numFmtId="1" fontId="49" fillId="0" borderId="121" xfId="0" applyNumberFormat="1" applyFont="1" applyBorder="1" applyAlignment="1">
      <alignment horizontal="center" vertical="center"/>
    </xf>
    <xf numFmtId="1" fontId="49" fillId="0" borderId="123" xfId="0" applyNumberFormat="1" applyFont="1" applyBorder="1" applyAlignment="1">
      <alignment horizontal="center" vertical="center"/>
    </xf>
    <xf numFmtId="1" fontId="49" fillId="0" borderId="122" xfId="0" applyNumberFormat="1" applyFont="1" applyBorder="1" applyAlignment="1">
      <alignment horizontal="center" vertical="center"/>
    </xf>
    <xf numFmtId="1" fontId="49" fillId="0" borderId="71" xfId="0" applyNumberFormat="1" applyFont="1" applyBorder="1" applyAlignment="1">
      <alignment horizontal="center" vertical="center"/>
    </xf>
    <xf numFmtId="1" fontId="49" fillId="0" borderId="123" xfId="0" applyNumberFormat="1" applyFont="1" applyBorder="1" applyAlignment="1">
      <alignment horizontal="center"/>
    </xf>
    <xf numFmtId="1" fontId="49" fillId="2" borderId="23" xfId="0" applyNumberFormat="1" applyFont="1" applyFill="1" applyBorder="1" applyAlignment="1">
      <alignment horizontal="center"/>
    </xf>
    <xf numFmtId="1" fontId="49" fillId="0" borderId="10" xfId="0" applyNumberFormat="1" applyFont="1" applyBorder="1" applyAlignment="1">
      <alignment horizontal="center"/>
    </xf>
    <xf numFmtId="1" fontId="49" fillId="0" borderId="9" xfId="0" applyNumberFormat="1" applyFont="1" applyBorder="1" applyAlignment="1">
      <alignment horizontal="center"/>
    </xf>
    <xf numFmtId="0" fontId="50" fillId="0" borderId="11" xfId="0" applyFont="1" applyBorder="1" applyAlignment="1">
      <alignment horizontal="center"/>
    </xf>
    <xf numFmtId="0" fontId="15" fillId="0" borderId="13" xfId="0" applyFont="1" applyBorder="1" applyAlignment="1">
      <alignment horizontal="center" vertical="center"/>
    </xf>
    <xf numFmtId="0" fontId="15" fillId="0" borderId="11" xfId="0" applyFont="1" applyBorder="1" applyAlignment="1">
      <alignment horizontal="center" vertical="center"/>
    </xf>
    <xf numFmtId="0" fontId="51" fillId="0" borderId="11" xfId="0" applyFont="1" applyBorder="1" applyAlignment="1">
      <alignment horizontal="center"/>
    </xf>
    <xf numFmtId="0" fontId="15" fillId="0" borderId="12" xfId="0" applyFont="1" applyFill="1" applyBorder="1" applyAlignment="1">
      <alignment horizontal="center"/>
    </xf>
    <xf numFmtId="0" fontId="52" fillId="0" borderId="23" xfId="0" applyFont="1" applyFill="1" applyBorder="1" applyAlignment="1">
      <alignment horizontal="center"/>
    </xf>
    <xf numFmtId="0" fontId="15" fillId="0" borderId="23" xfId="0" applyFont="1" applyFill="1" applyBorder="1" applyAlignment="1">
      <alignment horizontal="center"/>
    </xf>
    <xf numFmtId="0" fontId="15" fillId="0" borderId="78" xfId="0" applyFont="1" applyFill="1" applyBorder="1" applyAlignment="1">
      <alignment horizontal="center"/>
    </xf>
    <xf numFmtId="0" fontId="15" fillId="0" borderId="20" xfId="0" applyFont="1" applyFill="1" applyBorder="1" applyAlignment="1">
      <alignment horizontal="center"/>
    </xf>
    <xf numFmtId="0" fontId="52" fillId="0" borderId="10" xfId="0" applyFont="1" applyFill="1" applyBorder="1" applyAlignment="1">
      <alignment horizontal="center"/>
    </xf>
    <xf numFmtId="0" fontId="15" fillId="0" borderId="10" xfId="0" applyFont="1" applyFill="1" applyBorder="1" applyAlignment="1">
      <alignment horizontal="center"/>
    </xf>
    <xf numFmtId="0" fontId="15" fillId="0" borderId="25" xfId="0" applyFont="1" applyFill="1" applyBorder="1" applyAlignment="1">
      <alignment horizontal="center"/>
    </xf>
    <xf numFmtId="0" fontId="15" fillId="0" borderId="26" xfId="0" applyFont="1" applyFill="1" applyBorder="1" applyAlignment="1">
      <alignment horizontal="center"/>
    </xf>
    <xf numFmtId="0" fontId="15" fillId="0" borderId="12" xfId="0" applyFont="1" applyFill="1" applyBorder="1" applyAlignment="1">
      <alignment horizontal="center" vertical="center"/>
    </xf>
    <xf numFmtId="0" fontId="52" fillId="0" borderId="10"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11" xfId="0" applyFont="1" applyFill="1" applyBorder="1" applyAlignment="1">
      <alignment horizontal="center"/>
    </xf>
    <xf numFmtId="0" fontId="20" fillId="0" borderId="122" xfId="0" applyFont="1" applyBorder="1" applyAlignment="1">
      <alignment horizontal="center" vertical="center"/>
    </xf>
    <xf numFmtId="1" fontId="49" fillId="0" borderId="108" xfId="0" applyNumberFormat="1" applyFont="1" applyBorder="1" applyAlignment="1">
      <alignment horizontal="center" vertical="center"/>
    </xf>
    <xf numFmtId="0" fontId="21" fillId="0" borderId="78" xfId="0" applyFont="1" applyFill="1" applyBorder="1" applyAlignment="1">
      <alignment horizontal="center" vertical="center"/>
    </xf>
    <xf numFmtId="0" fontId="21" fillId="0" borderId="13" xfId="0" applyFont="1" applyFill="1" applyBorder="1" applyAlignment="1">
      <alignment horizontal="center" vertical="center"/>
    </xf>
    <xf numFmtId="0" fontId="15" fillId="4" borderId="11" xfId="0" applyFont="1" applyFill="1" applyBorder="1" applyAlignment="1">
      <alignment horizontal="center" vertical="center"/>
    </xf>
    <xf numFmtId="0" fontId="28" fillId="0" borderId="82" xfId="0" applyFont="1" applyFill="1" applyBorder="1" applyAlignment="1">
      <alignment horizontal="center"/>
    </xf>
    <xf numFmtId="0" fontId="28" fillId="0" borderId="84" xfId="0" applyFont="1" applyFill="1" applyBorder="1" applyAlignment="1">
      <alignment horizontal="center"/>
    </xf>
    <xf numFmtId="0" fontId="28" fillId="0" borderId="85" xfId="0" applyFont="1" applyFill="1" applyBorder="1" applyAlignment="1">
      <alignment horizontal="center"/>
    </xf>
    <xf numFmtId="0" fontId="28" fillId="0" borderId="12" xfId="0" applyFont="1" applyFill="1" applyBorder="1" applyAlignment="1">
      <alignment horizontal="center"/>
    </xf>
    <xf numFmtId="0" fontId="30" fillId="0" borderId="23" xfId="0" applyFont="1" applyFill="1" applyBorder="1" applyAlignment="1">
      <alignment horizontal="center"/>
    </xf>
    <xf numFmtId="0" fontId="28" fillId="0" borderId="23" xfId="0" applyFont="1" applyFill="1" applyBorder="1" applyAlignment="1">
      <alignment horizontal="center"/>
    </xf>
    <xf numFmtId="0" fontId="30" fillId="0" borderId="13" xfId="0" applyFont="1" applyFill="1" applyBorder="1" applyAlignment="1">
      <alignment horizontal="center"/>
    </xf>
    <xf numFmtId="0" fontId="28" fillId="0" borderId="10" xfId="0" applyFont="1" applyFill="1" applyBorder="1" applyAlignment="1">
      <alignment horizontal="center"/>
    </xf>
    <xf numFmtId="0" fontId="30" fillId="0" borderId="9" xfId="0" applyFont="1" applyFill="1" applyBorder="1" applyAlignment="1">
      <alignment horizontal="center"/>
    </xf>
    <xf numFmtId="0" fontId="30" fillId="0" borderId="18" xfId="0" applyFont="1" applyFill="1" applyBorder="1" applyAlignment="1">
      <alignment horizontal="center"/>
    </xf>
    <xf numFmtId="0" fontId="28" fillId="0" borderId="10" xfId="0" applyFont="1" applyFill="1" applyBorder="1" applyAlignment="1">
      <alignment horizontal="center" vertical="center"/>
    </xf>
    <xf numFmtId="0" fontId="30" fillId="0" borderId="20" xfId="0" applyFont="1" applyFill="1" applyBorder="1" applyAlignment="1">
      <alignment horizontal="center" vertical="center"/>
    </xf>
    <xf numFmtId="0" fontId="30" fillId="0" borderId="20" xfId="0" applyFont="1" applyFill="1" applyBorder="1" applyAlignment="1">
      <alignment horizontal="center"/>
    </xf>
    <xf numFmtId="0" fontId="23" fillId="0" borderId="12" xfId="0" applyFont="1" applyFill="1" applyBorder="1" applyAlignment="1">
      <alignment horizontal="center"/>
    </xf>
    <xf numFmtId="0" fontId="30" fillId="0" borderId="33" xfId="0" applyFont="1" applyFill="1" applyBorder="1" applyAlignment="1">
      <alignment horizontal="center"/>
    </xf>
    <xf numFmtId="0" fontId="30" fillId="0" borderId="34" xfId="0" applyFont="1" applyFill="1" applyBorder="1" applyAlignment="1">
      <alignment horizontal="center"/>
    </xf>
    <xf numFmtId="0" fontId="30" fillId="0" borderId="30" xfId="0" applyFont="1" applyFill="1" applyBorder="1" applyAlignment="1">
      <alignment horizontal="center"/>
    </xf>
    <xf numFmtId="0" fontId="28" fillId="0" borderId="13" xfId="0" applyFont="1" applyFill="1" applyBorder="1" applyAlignment="1">
      <alignment horizontal="center"/>
    </xf>
    <xf numFmtId="0" fontId="28" fillId="0" borderId="60" xfId="0" applyFont="1" applyFill="1" applyBorder="1" applyAlignment="1">
      <alignment horizontal="center"/>
    </xf>
    <xf numFmtId="0" fontId="28" fillId="0" borderId="33" xfId="0" applyFont="1" applyFill="1" applyBorder="1" applyAlignment="1">
      <alignment horizontal="center"/>
    </xf>
    <xf numFmtId="0" fontId="30" fillId="0" borderId="74" xfId="0" applyFont="1" applyFill="1" applyBorder="1" applyAlignment="1">
      <alignment horizontal="center"/>
    </xf>
    <xf numFmtId="0" fontId="30" fillId="0" borderId="118" xfId="0" applyFont="1" applyFill="1" applyBorder="1" applyAlignment="1">
      <alignment horizontal="center"/>
    </xf>
    <xf numFmtId="0" fontId="30" fillId="0" borderId="2" xfId="0" applyFont="1" applyFill="1" applyBorder="1" applyAlignment="1">
      <alignment horizontal="center"/>
    </xf>
    <xf numFmtId="0" fontId="30" fillId="0" borderId="19" xfId="0" applyFont="1" applyFill="1" applyBorder="1" applyAlignment="1">
      <alignment horizontal="center"/>
    </xf>
    <xf numFmtId="0" fontId="30" fillId="0" borderId="77" xfId="0" applyFont="1" applyFill="1" applyBorder="1" applyAlignment="1">
      <alignment horizontal="center"/>
    </xf>
    <xf numFmtId="0" fontId="28" fillId="0" borderId="64" xfId="0" applyFont="1" applyFill="1" applyBorder="1" applyAlignment="1">
      <alignment horizontal="center"/>
    </xf>
    <xf numFmtId="0" fontId="28" fillId="0" borderId="55" xfId="0" applyFont="1" applyFill="1" applyBorder="1" applyAlignment="1">
      <alignment horizontal="center"/>
    </xf>
    <xf numFmtId="0" fontId="21" fillId="0" borderId="9" xfId="0" applyFont="1" applyFill="1" applyBorder="1" applyAlignment="1">
      <alignment horizontal="center" vertical="center"/>
    </xf>
    <xf numFmtId="0" fontId="51" fillId="0" borderId="10" xfId="0" applyFont="1" applyFill="1" applyBorder="1" applyAlignment="1">
      <alignment horizontal="center" vertical="center"/>
    </xf>
    <xf numFmtId="1" fontId="28" fillId="0" borderId="23" xfId="0" applyNumberFormat="1" applyFont="1" applyFill="1" applyBorder="1" applyAlignment="1">
      <alignment horizontal="center" vertical="center"/>
    </xf>
    <xf numFmtId="1" fontId="28" fillId="0" borderId="23" xfId="0" applyNumberFormat="1" applyFont="1" applyBorder="1" applyAlignment="1">
      <alignment horizontal="center" vertical="center"/>
    </xf>
    <xf numFmtId="1" fontId="28" fillId="0" borderId="78" xfId="0" applyNumberFormat="1" applyFont="1" applyBorder="1" applyAlignment="1">
      <alignment horizontal="center" vertical="center"/>
    </xf>
    <xf numFmtId="164" fontId="21" fillId="0" borderId="84" xfId="0" applyNumberFormat="1" applyFont="1" applyFill="1" applyBorder="1" applyAlignment="1">
      <alignment horizontal="center"/>
    </xf>
    <xf numFmtId="164" fontId="21" fillId="0" borderId="85" xfId="0" applyNumberFormat="1" applyFont="1" applyFill="1" applyBorder="1" applyAlignment="1">
      <alignment horizontal="center"/>
    </xf>
    <xf numFmtId="164" fontId="28" fillId="0" borderId="84" xfId="0" applyNumberFormat="1" applyFont="1" applyFill="1" applyBorder="1" applyAlignment="1">
      <alignment horizontal="center"/>
    </xf>
    <xf numFmtId="164" fontId="28" fillId="0" borderId="55" xfId="0" applyNumberFormat="1" applyFont="1" applyFill="1" applyBorder="1" applyAlignment="1">
      <alignment horizontal="center"/>
    </xf>
    <xf numFmtId="164" fontId="21" fillId="0" borderId="83" xfId="0" applyNumberFormat="1" applyFont="1" applyFill="1" applyBorder="1" applyAlignment="1">
      <alignment horizontal="center"/>
    </xf>
    <xf numFmtId="164" fontId="21" fillId="0" borderId="55" xfId="0" applyNumberFormat="1" applyFont="1" applyFill="1" applyBorder="1" applyAlignment="1">
      <alignment horizontal="center"/>
    </xf>
    <xf numFmtId="164" fontId="28" fillId="0" borderId="84" xfId="0" applyNumberFormat="1" applyFont="1" applyBorder="1" applyAlignment="1">
      <alignment horizontal="center"/>
    </xf>
    <xf numFmtId="164" fontId="28" fillId="0" borderId="85" xfId="0" applyNumberFormat="1" applyFont="1" applyBorder="1" applyAlignment="1">
      <alignment horizontal="center"/>
    </xf>
    <xf numFmtId="1" fontId="51" fillId="0" borderId="23" xfId="0" applyNumberFormat="1" applyFont="1" applyFill="1" applyBorder="1" applyAlignment="1">
      <alignment horizontal="center" vertical="center"/>
    </xf>
    <xf numFmtId="1" fontId="51" fillId="0" borderId="78" xfId="0" applyNumberFormat="1" applyFont="1" applyFill="1" applyBorder="1" applyAlignment="1">
      <alignment horizontal="center" vertical="center"/>
    </xf>
    <xf numFmtId="1" fontId="51" fillId="0" borderId="13" xfId="0" applyNumberFormat="1" applyFont="1" applyFill="1" applyBorder="1" applyAlignment="1">
      <alignment horizontal="center" vertical="center"/>
    </xf>
    <xf numFmtId="1" fontId="51" fillId="0" borderId="22" xfId="0" applyNumberFormat="1" applyFont="1" applyFill="1" applyBorder="1" applyAlignment="1">
      <alignment horizontal="center" vertical="center"/>
    </xf>
    <xf numFmtId="1" fontId="49" fillId="0" borderId="58" xfId="0" applyNumberFormat="1" applyFont="1" applyFill="1" applyBorder="1" applyAlignment="1">
      <alignment horizontal="center"/>
    </xf>
    <xf numFmtId="1" fontId="51" fillId="0" borderId="10" xfId="0" applyNumberFormat="1" applyFont="1" applyFill="1" applyBorder="1" applyAlignment="1">
      <alignment horizontal="center"/>
    </xf>
    <xf numFmtId="1" fontId="51" fillId="0" borderId="25" xfId="0" applyNumberFormat="1" applyFont="1" applyFill="1" applyBorder="1" applyAlignment="1">
      <alignment horizontal="center"/>
    </xf>
    <xf numFmtId="1" fontId="51" fillId="0" borderId="11" xfId="0" applyNumberFormat="1" applyFont="1" applyFill="1" applyBorder="1" applyAlignment="1">
      <alignment horizontal="center"/>
    </xf>
    <xf numFmtId="1" fontId="49" fillId="0" borderId="28" xfId="0" applyNumberFormat="1" applyFont="1" applyFill="1" applyBorder="1" applyAlignment="1">
      <alignment horizontal="center"/>
    </xf>
    <xf numFmtId="1" fontId="51" fillId="0" borderId="28" xfId="0" applyNumberFormat="1" applyFont="1" applyFill="1" applyBorder="1" applyAlignment="1">
      <alignment horizontal="center"/>
    </xf>
    <xf numFmtId="1" fontId="51" fillId="0" borderId="10" xfId="0" applyNumberFormat="1" applyFont="1" applyBorder="1" applyAlignment="1">
      <alignment horizontal="center"/>
    </xf>
    <xf numFmtId="1" fontId="49" fillId="0" borderId="58" xfId="0" applyNumberFormat="1" applyFont="1" applyFill="1" applyBorder="1" applyAlignment="1">
      <alignment horizontal="center" vertical="center"/>
    </xf>
    <xf numFmtId="1" fontId="51" fillId="0" borderId="10" xfId="0" applyNumberFormat="1" applyFont="1" applyFill="1" applyBorder="1" applyAlignment="1">
      <alignment horizontal="center" vertical="center"/>
    </xf>
    <xf numFmtId="1" fontId="51" fillId="0" borderId="25" xfId="0" applyNumberFormat="1" applyFont="1" applyFill="1" applyBorder="1" applyAlignment="1">
      <alignment horizontal="center" vertical="center"/>
    </xf>
    <xf numFmtId="1" fontId="51" fillId="0" borderId="11" xfId="0" applyNumberFormat="1" applyFont="1" applyFill="1" applyBorder="1" applyAlignment="1">
      <alignment horizontal="center" vertical="center"/>
    </xf>
    <xf numFmtId="1" fontId="49" fillId="0" borderId="24" xfId="0" applyNumberFormat="1" applyFont="1" applyFill="1" applyBorder="1" applyAlignment="1">
      <alignment horizontal="center" vertical="center"/>
    </xf>
    <xf numFmtId="1" fontId="49" fillId="0" borderId="28" xfId="0" applyNumberFormat="1" applyFont="1" applyFill="1" applyBorder="1" applyAlignment="1">
      <alignment horizontal="center" vertical="center"/>
    </xf>
    <xf numFmtId="1" fontId="51" fillId="0" borderId="28" xfId="0" applyNumberFormat="1" applyFont="1" applyFill="1" applyBorder="1" applyAlignment="1">
      <alignment horizontal="center" vertical="center"/>
    </xf>
    <xf numFmtId="1" fontId="51" fillId="0" borderId="10" xfId="0" applyNumberFormat="1" applyFont="1" applyBorder="1" applyAlignment="1">
      <alignment horizontal="center" vertical="center"/>
    </xf>
    <xf numFmtId="1" fontId="51" fillId="0" borderId="58" xfId="0" applyNumberFormat="1" applyFont="1" applyFill="1" applyBorder="1" applyAlignment="1">
      <alignment horizontal="center"/>
    </xf>
    <xf numFmtId="1" fontId="49" fillId="0" borderId="26" xfId="0" applyNumberFormat="1" applyFont="1" applyFill="1" applyBorder="1" applyAlignment="1">
      <alignment horizontal="center" vertical="center"/>
    </xf>
    <xf numFmtId="1" fontId="49" fillId="0" borderId="29" xfId="0" applyNumberFormat="1" applyFont="1" applyFill="1" applyBorder="1" applyAlignment="1">
      <alignment horizontal="center" vertical="center"/>
    </xf>
    <xf numFmtId="0" fontId="51" fillId="0" borderId="33" xfId="0" applyFont="1" applyFill="1" applyBorder="1" applyAlignment="1">
      <alignment horizontal="center" vertical="center"/>
    </xf>
    <xf numFmtId="1" fontId="51" fillId="0" borderId="33" xfId="0" applyNumberFormat="1" applyFont="1" applyFill="1" applyBorder="1" applyAlignment="1">
      <alignment horizontal="center" vertical="center"/>
    </xf>
    <xf numFmtId="1" fontId="51" fillId="0" borderId="34" xfId="0" applyNumberFormat="1" applyFont="1" applyFill="1" applyBorder="1" applyAlignment="1">
      <alignment horizontal="center" vertical="center"/>
    </xf>
    <xf numFmtId="1" fontId="51" fillId="0" borderId="30" xfId="0" applyNumberFormat="1" applyFont="1" applyFill="1" applyBorder="1" applyAlignment="1">
      <alignment horizontal="center" vertical="center"/>
    </xf>
    <xf numFmtId="1" fontId="49" fillId="0" borderId="32" xfId="0" applyNumberFormat="1" applyFont="1" applyFill="1" applyBorder="1" applyAlignment="1">
      <alignment horizontal="center" vertical="center"/>
    </xf>
    <xf numFmtId="1" fontId="51" fillId="0" borderId="33" xfId="0" applyNumberFormat="1" applyFont="1" applyBorder="1" applyAlignment="1">
      <alignment horizontal="center" vertical="center"/>
    </xf>
    <xf numFmtId="164" fontId="17" fillId="0" borderId="83" xfId="0" applyNumberFormat="1" applyFont="1" applyFill="1" applyBorder="1" applyAlignment="1">
      <alignment horizontal="center"/>
    </xf>
    <xf numFmtId="0" fontId="50" fillId="0" borderId="13" xfId="0" applyFont="1" applyBorder="1" applyAlignment="1">
      <alignment horizontal="center"/>
    </xf>
    <xf numFmtId="0" fontId="15" fillId="0" borderId="77" xfId="0" applyFont="1" applyFill="1" applyBorder="1" applyAlignment="1">
      <alignment horizontal="center" vertical="center"/>
    </xf>
    <xf numFmtId="0" fontId="52" fillId="0" borderId="9"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05" xfId="0" applyFont="1" applyFill="1" applyBorder="1" applyAlignment="1">
      <alignment horizontal="center" vertical="center"/>
    </xf>
    <xf numFmtId="0" fontId="15" fillId="0" borderId="19" xfId="0" applyFont="1" applyFill="1" applyBorder="1" applyAlignment="1">
      <alignment horizontal="center" vertical="center"/>
    </xf>
    <xf numFmtId="0" fontId="17" fillId="0" borderId="8" xfId="0" applyFont="1" applyFill="1" applyBorder="1" applyAlignment="1">
      <alignment horizontal="center" vertical="center"/>
    </xf>
    <xf numFmtId="0" fontId="23" fillId="0" borderId="10" xfId="0" applyFont="1" applyFill="1" applyBorder="1" applyAlignment="1">
      <alignment horizontal="center"/>
    </xf>
    <xf numFmtId="0" fontId="17" fillId="0" borderId="10" xfId="0" applyFont="1" applyFill="1" applyBorder="1" applyAlignment="1">
      <alignment horizontal="center"/>
    </xf>
    <xf numFmtId="0" fontId="53" fillId="0" borderId="0" xfId="0" applyFont="1"/>
    <xf numFmtId="0" fontId="54" fillId="4" borderId="10" xfId="0" applyFont="1" applyFill="1" applyBorder="1" applyAlignment="1">
      <alignment horizontal="center" vertical="center"/>
    </xf>
    <xf numFmtId="1" fontId="20" fillId="0" borderId="0" xfId="0" applyNumberFormat="1" applyFont="1"/>
    <xf numFmtId="0" fontId="55" fillId="4" borderId="10" xfId="0" applyFont="1" applyFill="1" applyBorder="1" applyAlignment="1">
      <alignment horizontal="center" vertical="center"/>
    </xf>
    <xf numFmtId="0" fontId="55" fillId="4" borderId="10" xfId="0" applyFont="1" applyFill="1" applyBorder="1"/>
    <xf numFmtId="0" fontId="55" fillId="4" borderId="9" xfId="0" applyFont="1" applyFill="1" applyBorder="1"/>
    <xf numFmtId="0" fontId="28" fillId="0" borderId="79" xfId="0" applyFont="1" applyBorder="1" applyAlignment="1">
      <alignment horizontal="center"/>
    </xf>
    <xf numFmtId="0" fontId="30" fillId="0" borderId="80" xfId="0" applyFont="1" applyBorder="1" applyAlignment="1">
      <alignment horizontal="center"/>
    </xf>
    <xf numFmtId="0" fontId="50" fillId="0" borderId="11" xfId="0" applyFont="1" applyBorder="1" applyAlignment="1">
      <alignment horizontal="center" vertical="center"/>
    </xf>
    <xf numFmtId="0" fontId="28" fillId="0" borderId="80" xfId="0" applyFont="1" applyBorder="1" applyAlignment="1">
      <alignment horizontal="center"/>
    </xf>
    <xf numFmtId="0" fontId="50" fillId="0" borderId="18" xfId="0" applyFont="1" applyBorder="1" applyAlignment="1">
      <alignment horizontal="center" vertical="center"/>
    </xf>
    <xf numFmtId="0" fontId="28" fillId="0" borderId="88" xfId="0" applyFont="1" applyBorder="1" applyAlignment="1">
      <alignment horizontal="center"/>
    </xf>
    <xf numFmtId="0" fontId="28" fillId="0" borderId="109" xfId="0" applyFont="1" applyBorder="1" applyAlignment="1">
      <alignment horizontal="center"/>
    </xf>
    <xf numFmtId="0" fontId="30" fillId="0" borderId="88" xfId="0" applyFont="1" applyBorder="1" applyAlignment="1">
      <alignment horizontal="center"/>
    </xf>
    <xf numFmtId="0" fontId="30" fillId="0" borderId="109" xfId="0" applyFont="1" applyBorder="1" applyAlignment="1">
      <alignment horizontal="center"/>
    </xf>
    <xf numFmtId="0" fontId="30" fillId="0" borderId="89" xfId="0" applyFont="1" applyBorder="1" applyAlignment="1">
      <alignment horizontal="center"/>
    </xf>
    <xf numFmtId="0" fontId="28" fillId="0" borderId="94" xfId="0" applyFont="1" applyBorder="1" applyAlignment="1">
      <alignment horizontal="center"/>
    </xf>
    <xf numFmtId="0" fontId="30" fillId="0" borderId="94" xfId="0" applyFont="1" applyBorder="1" applyAlignment="1">
      <alignment horizontal="center"/>
    </xf>
    <xf numFmtId="0" fontId="28" fillId="0" borderId="94" xfId="0" applyFont="1" applyBorder="1" applyAlignment="1">
      <alignment horizontal="center" vertical="center"/>
    </xf>
    <xf numFmtId="0" fontId="30" fillId="0" borderId="91" xfId="0" applyFont="1" applyBorder="1" applyAlignment="1">
      <alignment horizontal="center"/>
    </xf>
    <xf numFmtId="0" fontId="30" fillId="0" borderId="95" xfId="0" applyFont="1" applyBorder="1" applyAlignment="1">
      <alignment horizontal="center"/>
    </xf>
    <xf numFmtId="0" fontId="28" fillId="0" borderId="99" xfId="0" applyFont="1" applyBorder="1" applyAlignment="1">
      <alignment horizontal="center"/>
    </xf>
    <xf numFmtId="0" fontId="50" fillId="0" borderId="18" xfId="0" applyFont="1" applyBorder="1" applyAlignment="1">
      <alignment horizontal="center"/>
    </xf>
    <xf numFmtId="0" fontId="30" fillId="0" borderId="27" xfId="0" applyFont="1" applyBorder="1" applyAlignment="1">
      <alignment horizontal="center"/>
    </xf>
    <xf numFmtId="0" fontId="28" fillId="0" borderId="89" xfId="0" applyFont="1" applyBorder="1" applyAlignment="1">
      <alignment horizontal="center"/>
    </xf>
    <xf numFmtId="0" fontId="30" fillId="0" borderId="111" xfId="0" applyFont="1" applyBorder="1" applyAlignment="1">
      <alignment horizontal="center"/>
    </xf>
    <xf numFmtId="0" fontId="30" fillId="0" borderId="129" xfId="0" applyFont="1" applyBorder="1" applyAlignment="1">
      <alignment horizontal="center"/>
    </xf>
    <xf numFmtId="0" fontId="30" fillId="0" borderId="99" xfId="0" applyFont="1" applyBorder="1" applyAlignment="1">
      <alignment horizontal="center"/>
    </xf>
    <xf numFmtId="49" fontId="28" fillId="4" borderId="88" xfId="0" applyNumberFormat="1" applyFont="1" applyFill="1" applyBorder="1" applyAlignment="1">
      <alignment horizontal="center"/>
    </xf>
    <xf numFmtId="1" fontId="28" fillId="4" borderId="13" xfId="0" applyNumberFormat="1" applyFont="1" applyFill="1" applyBorder="1" applyAlignment="1">
      <alignment horizontal="center" vertical="center"/>
    </xf>
    <xf numFmtId="0" fontId="21" fillId="0" borderId="34" xfId="0" applyFont="1" applyBorder="1" applyAlignment="1">
      <alignment horizontal="center" vertical="center"/>
    </xf>
    <xf numFmtId="0" fontId="21" fillId="0" borderId="118" xfId="0" applyFont="1" applyBorder="1" applyAlignment="1">
      <alignment horizontal="center" vertical="center"/>
    </xf>
    <xf numFmtId="0" fontId="21" fillId="4" borderId="100" xfId="0" applyFont="1" applyFill="1" applyBorder="1" applyAlignment="1">
      <alignment horizontal="center" vertical="center"/>
    </xf>
    <xf numFmtId="1" fontId="24" fillId="0" borderId="16" xfId="0" applyNumberFormat="1" applyFont="1" applyBorder="1" applyAlignment="1">
      <alignment horizontal="center" vertical="center"/>
    </xf>
    <xf numFmtId="1" fontId="24" fillId="0" borderId="9" xfId="0" applyNumberFormat="1" applyFont="1" applyBorder="1" applyAlignment="1">
      <alignment horizontal="center" vertical="center"/>
    </xf>
    <xf numFmtId="0" fontId="20" fillId="0" borderId="1" xfId="0" applyFont="1" applyBorder="1" applyAlignment="1">
      <alignment horizontal="center" vertical="center"/>
    </xf>
    <xf numFmtId="0" fontId="17" fillId="0" borderId="7" xfId="0" applyFont="1" applyFill="1" applyBorder="1" applyAlignment="1">
      <alignment horizontal="center"/>
    </xf>
    <xf numFmtId="0" fontId="17" fillId="7" borderId="83" xfId="0" applyFont="1" applyFill="1" applyBorder="1" applyAlignment="1">
      <alignment horizontal="center" vertical="center"/>
    </xf>
    <xf numFmtId="0" fontId="20" fillId="0" borderId="79" xfId="0" applyFont="1" applyBorder="1" applyAlignment="1">
      <alignment horizontal="center" vertical="center"/>
    </xf>
    <xf numFmtId="0" fontId="20" fillId="0" borderId="80" xfId="0" applyFont="1" applyBorder="1" applyAlignment="1">
      <alignment horizontal="center" vertical="center"/>
    </xf>
    <xf numFmtId="0" fontId="18" fillId="0" borderId="1" xfId="0" applyFont="1" applyFill="1" applyBorder="1" applyAlignment="1">
      <alignment horizontal="center" vertical="center"/>
    </xf>
    <xf numFmtId="0" fontId="32" fillId="0" borderId="22" xfId="0" applyFont="1" applyFill="1" applyBorder="1" applyAlignment="1">
      <alignment horizontal="center" vertical="center"/>
    </xf>
    <xf numFmtId="0" fontId="17" fillId="9" borderId="131" xfId="0" applyFont="1" applyFill="1" applyBorder="1" applyAlignment="1">
      <alignment horizontal="center" vertical="center"/>
    </xf>
    <xf numFmtId="0" fontId="17" fillId="0" borderId="53" xfId="0" applyFont="1" applyFill="1" applyBorder="1" applyAlignment="1">
      <alignment horizontal="center"/>
    </xf>
    <xf numFmtId="0" fontId="20" fillId="0" borderId="22" xfId="0" applyFont="1" applyFill="1" applyBorder="1" applyAlignment="1">
      <alignment horizontal="center"/>
    </xf>
    <xf numFmtId="0" fontId="20" fillId="0" borderId="28" xfId="0" applyFont="1" applyFill="1" applyBorder="1" applyAlignment="1">
      <alignment horizontal="center" vertical="center"/>
    </xf>
    <xf numFmtId="0" fontId="20" fillId="0" borderId="38"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22" xfId="0" applyFont="1" applyFill="1" applyBorder="1" applyAlignment="1">
      <alignment horizontal="center" vertical="center"/>
    </xf>
    <xf numFmtId="0" fontId="15" fillId="0" borderId="8" xfId="0" applyFont="1" applyFill="1" applyBorder="1" applyAlignment="1">
      <alignment horizontal="center" vertical="center"/>
    </xf>
    <xf numFmtId="0" fontId="20" fillId="0" borderId="20" xfId="0" applyFont="1" applyFill="1" applyBorder="1" applyAlignment="1">
      <alignment horizontal="center"/>
    </xf>
    <xf numFmtId="0" fontId="20" fillId="0" borderId="75" xfId="0" applyFont="1" applyFill="1" applyBorder="1" applyAlignment="1">
      <alignment horizontal="center"/>
    </xf>
    <xf numFmtId="0" fontId="44" fillId="0" borderId="0" xfId="0" applyFont="1" applyFill="1" applyBorder="1" applyAlignment="1">
      <alignment horizontal="center"/>
    </xf>
    <xf numFmtId="0" fontId="18" fillId="0" borderId="121" xfId="0" applyFont="1" applyBorder="1" applyAlignment="1">
      <alignment horizontal="center"/>
    </xf>
    <xf numFmtId="0" fontId="17" fillId="2" borderId="12" xfId="0" applyFont="1" applyFill="1" applyBorder="1"/>
    <xf numFmtId="0" fontId="18" fillId="2" borderId="0" xfId="0" applyFont="1" applyFill="1"/>
    <xf numFmtId="0" fontId="18" fillId="0" borderId="24" xfId="0" applyFont="1" applyBorder="1"/>
    <xf numFmtId="0" fontId="18" fillId="0" borderId="29" xfId="0" applyFont="1" applyBorder="1"/>
    <xf numFmtId="0" fontId="18" fillId="0" borderId="17" xfId="0" applyFont="1" applyBorder="1"/>
    <xf numFmtId="0" fontId="17" fillId="0" borderId="70" xfId="0" applyFont="1" applyBorder="1" applyAlignment="1">
      <alignment horizontal="center" vertical="center"/>
    </xf>
    <xf numFmtId="0" fontId="17" fillId="0" borderId="108" xfId="0" applyFont="1" applyBorder="1" applyAlignment="1">
      <alignment horizontal="center" vertical="center"/>
    </xf>
    <xf numFmtId="0" fontId="27" fillId="0" borderId="53" xfId="0" applyFont="1" applyBorder="1" applyAlignment="1">
      <alignment horizontal="center"/>
    </xf>
    <xf numFmtId="0" fontId="30" fillId="0" borderId="28" xfId="0" applyFont="1" applyBorder="1" applyAlignment="1">
      <alignment horizontal="center" vertical="center"/>
    </xf>
    <xf numFmtId="0" fontId="30" fillId="0" borderId="28" xfId="0" applyFont="1" applyBorder="1" applyAlignment="1">
      <alignment horizontal="center"/>
    </xf>
    <xf numFmtId="0" fontId="27" fillId="0" borderId="31" xfId="0" applyFont="1" applyBorder="1" applyAlignment="1">
      <alignment horizontal="center"/>
    </xf>
    <xf numFmtId="0" fontId="20" fillId="0" borderId="120" xfId="0" applyFont="1" applyBorder="1" applyAlignment="1">
      <alignment horizontal="center"/>
    </xf>
    <xf numFmtId="0" fontId="30" fillId="0" borderId="121" xfId="0" applyFont="1" applyBorder="1" applyAlignment="1">
      <alignment horizontal="center" vertical="center"/>
    </xf>
    <xf numFmtId="0" fontId="32" fillId="0" borderId="18" xfId="0" applyFont="1" applyBorder="1" applyAlignment="1">
      <alignment horizontal="center" vertical="center" textRotation="90" wrapText="1"/>
    </xf>
    <xf numFmtId="0" fontId="20" fillId="0" borderId="11" xfId="0" applyNumberFormat="1" applyFont="1" applyBorder="1" applyAlignment="1">
      <alignment horizontal="center" vertical="center"/>
    </xf>
    <xf numFmtId="0" fontId="37" fillId="0" borderId="22" xfId="0" applyFont="1" applyBorder="1" applyAlignment="1">
      <alignment horizontal="center" vertical="center"/>
    </xf>
    <xf numFmtId="0" fontId="25" fillId="9" borderId="131" xfId="0" applyFont="1" applyFill="1" applyBorder="1" applyAlignment="1">
      <alignment horizontal="center" vertical="center"/>
    </xf>
    <xf numFmtId="0" fontId="27" fillId="0" borderId="26" xfId="0" applyFont="1" applyBorder="1" applyAlignment="1">
      <alignment horizontal="center" vertical="center"/>
    </xf>
    <xf numFmtId="0" fontId="32" fillId="0" borderId="123" xfId="0" applyFont="1" applyBorder="1" applyAlignment="1">
      <alignment horizontal="center" vertical="center"/>
    </xf>
    <xf numFmtId="0" fontId="17" fillId="9" borderId="132" xfId="0" applyFont="1" applyFill="1" applyBorder="1" applyAlignment="1">
      <alignment horizontal="center" vertical="center"/>
    </xf>
    <xf numFmtId="0" fontId="17" fillId="4" borderId="124" xfId="0" applyFont="1" applyFill="1" applyBorder="1" applyAlignment="1">
      <alignment horizontal="center" vertical="center"/>
    </xf>
    <xf numFmtId="0" fontId="17" fillId="0" borderId="120" xfId="0" applyFont="1" applyBorder="1" applyAlignment="1">
      <alignment horizontal="center"/>
    </xf>
    <xf numFmtId="0" fontId="17" fillId="0" borderId="108" xfId="0" applyFont="1" applyBorder="1" applyAlignment="1">
      <alignment vertical="center" textRotation="90" wrapText="1"/>
    </xf>
    <xf numFmtId="0" fontId="21" fillId="0" borderId="11" xfId="0" applyFont="1" applyFill="1" applyBorder="1" applyAlignment="1">
      <alignment horizontal="center"/>
    </xf>
    <xf numFmtId="0" fontId="15" fillId="0" borderId="13" xfId="0" applyFont="1" applyFill="1" applyBorder="1" applyAlignment="1">
      <alignment horizontal="center"/>
    </xf>
    <xf numFmtId="0" fontId="15" fillId="0" borderId="18" xfId="0" applyFont="1" applyFill="1" applyBorder="1" applyAlignment="1">
      <alignment horizontal="center" vertical="center"/>
    </xf>
    <xf numFmtId="0" fontId="20" fillId="0" borderId="18" xfId="0" applyFont="1" applyFill="1" applyBorder="1" applyAlignment="1">
      <alignment horizontal="center"/>
    </xf>
    <xf numFmtId="0" fontId="21" fillId="0" borderId="13" xfId="0" applyFont="1" applyFill="1" applyBorder="1" applyAlignment="1">
      <alignment horizontal="center"/>
    </xf>
    <xf numFmtId="0" fontId="32" fillId="0" borderId="14" xfId="0" applyFont="1" applyFill="1" applyBorder="1" applyAlignment="1">
      <alignment horizontal="center" vertical="center"/>
    </xf>
    <xf numFmtId="0" fontId="32" fillId="0" borderId="15" xfId="0" applyFont="1" applyFill="1" applyBorder="1" applyAlignment="1">
      <alignment horizontal="center" vertical="center"/>
    </xf>
    <xf numFmtId="0" fontId="17" fillId="9" borderId="133" xfId="0" applyFont="1" applyFill="1" applyBorder="1" applyAlignment="1">
      <alignment horizontal="center" vertical="center"/>
    </xf>
    <xf numFmtId="0" fontId="17" fillId="9" borderId="134" xfId="0" applyFont="1" applyFill="1" applyBorder="1" applyAlignment="1">
      <alignment horizontal="center" vertical="center"/>
    </xf>
    <xf numFmtId="0" fontId="17" fillId="0" borderId="37" xfId="0" applyFont="1" applyFill="1" applyBorder="1" applyAlignment="1">
      <alignment horizontal="center" vertical="center"/>
    </xf>
    <xf numFmtId="0" fontId="17" fillId="0" borderId="119" xfId="0" applyFont="1" applyFill="1" applyBorder="1" applyAlignment="1">
      <alignment horizontal="center"/>
    </xf>
    <xf numFmtId="0" fontId="17" fillId="0" borderId="87" xfId="0" applyFont="1" applyFill="1" applyBorder="1" applyAlignment="1">
      <alignment horizontal="center"/>
    </xf>
    <xf numFmtId="0" fontId="20" fillId="0" borderId="14" xfId="0" applyFont="1" applyFill="1" applyBorder="1" applyAlignment="1">
      <alignment horizontal="center"/>
    </xf>
    <xf numFmtId="0" fontId="20" fillId="0" borderId="15" xfId="0" applyFont="1" applyFill="1" applyBorder="1" applyAlignment="1">
      <alignment horizontal="center"/>
    </xf>
    <xf numFmtId="0" fontId="20" fillId="0" borderId="58"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110" xfId="0" applyFont="1" applyFill="1" applyBorder="1" applyAlignment="1">
      <alignment horizontal="center" vertical="center"/>
    </xf>
    <xf numFmtId="0" fontId="20" fillId="0" borderId="40"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69" xfId="0" applyFont="1" applyFill="1" applyBorder="1" applyAlignment="1">
      <alignment horizontal="center"/>
    </xf>
    <xf numFmtId="0" fontId="20" fillId="0" borderId="21" xfId="0" applyFont="1" applyFill="1" applyBorder="1" applyAlignment="1">
      <alignment horizontal="center"/>
    </xf>
    <xf numFmtId="0" fontId="15" fillId="0" borderId="15" xfId="0" applyFont="1" applyFill="1" applyBorder="1" applyAlignment="1">
      <alignment horizontal="center"/>
    </xf>
    <xf numFmtId="0" fontId="15" fillId="0" borderId="21" xfId="0" applyFont="1" applyFill="1" applyBorder="1" applyAlignment="1">
      <alignment horizontal="center" vertical="center"/>
    </xf>
    <xf numFmtId="0" fontId="20" fillId="0" borderId="24" xfId="0" applyFont="1" applyFill="1" applyBorder="1" applyAlignment="1">
      <alignment horizontal="center"/>
    </xf>
    <xf numFmtId="0" fontId="44" fillId="0" borderId="21" xfId="0" applyFont="1" applyFill="1" applyBorder="1" applyAlignment="1">
      <alignment horizontal="center"/>
    </xf>
    <xf numFmtId="1" fontId="20" fillId="0" borderId="10" xfId="0" applyNumberFormat="1" applyFont="1" applyFill="1" applyBorder="1" applyAlignment="1">
      <alignment horizontal="center"/>
    </xf>
    <xf numFmtId="164" fontId="18" fillId="0" borderId="4" xfId="0" applyNumberFormat="1" applyFont="1" applyFill="1" applyBorder="1" applyAlignment="1">
      <alignment horizontal="center"/>
    </xf>
    <xf numFmtId="1" fontId="20" fillId="0" borderId="6" xfId="0" applyNumberFormat="1" applyFont="1" applyFill="1" applyBorder="1" applyAlignment="1">
      <alignment horizontal="center"/>
    </xf>
    <xf numFmtId="1" fontId="20" fillId="0" borderId="80" xfId="0" applyNumberFormat="1" applyFont="1" applyFill="1" applyBorder="1" applyAlignment="1">
      <alignment horizontal="center"/>
    </xf>
    <xf numFmtId="1" fontId="20" fillId="0" borderId="24" xfId="0" applyNumberFormat="1" applyFont="1" applyFill="1" applyBorder="1" applyAlignment="1">
      <alignment horizontal="center"/>
    </xf>
    <xf numFmtId="1" fontId="20" fillId="0" borderId="33" xfId="0" applyNumberFormat="1" applyFont="1" applyFill="1" applyBorder="1" applyAlignment="1">
      <alignment horizontal="center"/>
    </xf>
    <xf numFmtId="0" fontId="18" fillId="0" borderId="108" xfId="0" applyFont="1" applyFill="1" applyBorder="1" applyAlignment="1">
      <alignment horizontal="center" vertical="center"/>
    </xf>
    <xf numFmtId="0" fontId="44" fillId="0" borderId="117" xfId="0" applyFont="1" applyBorder="1" applyAlignment="1">
      <alignment horizontal="center"/>
    </xf>
    <xf numFmtId="1" fontId="21" fillId="0" borderId="38" xfId="0" applyNumberFormat="1" applyFont="1" applyBorder="1" applyAlignment="1">
      <alignment horizontal="center" vertical="center"/>
    </xf>
    <xf numFmtId="0" fontId="21" fillId="0" borderId="10" xfId="0" applyFont="1" applyFill="1" applyBorder="1" applyAlignment="1">
      <alignment horizontal="center" vertical="center"/>
    </xf>
    <xf numFmtId="0" fontId="21" fillId="0" borderId="84" xfId="0" applyFont="1" applyFill="1" applyBorder="1" applyAlignment="1">
      <alignment horizontal="center" vertical="center"/>
    </xf>
    <xf numFmtId="0" fontId="21" fillId="0" borderId="85"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24" xfId="0" applyFont="1" applyFill="1" applyBorder="1" applyAlignment="1">
      <alignment horizontal="center"/>
    </xf>
    <xf numFmtId="0" fontId="20" fillId="0" borderId="29" xfId="0" applyFont="1" applyFill="1" applyBorder="1" applyAlignment="1">
      <alignment horizontal="center"/>
    </xf>
    <xf numFmtId="0" fontId="18" fillId="0" borderId="10" xfId="0" applyFont="1" applyFill="1" applyBorder="1" applyAlignment="1">
      <alignment horizontal="center" vertical="center"/>
    </xf>
    <xf numFmtId="0" fontId="30" fillId="0" borderId="49" xfId="0" applyFont="1" applyBorder="1" applyAlignment="1">
      <alignment horizontal="center" vertical="center"/>
    </xf>
    <xf numFmtId="0" fontId="20" fillId="0" borderId="77" xfId="0" applyFont="1" applyBorder="1" applyAlignment="1">
      <alignment horizontal="center" vertical="center"/>
    </xf>
    <xf numFmtId="0" fontId="20" fillId="0" borderId="124" xfId="0" applyFont="1" applyBorder="1" applyAlignment="1">
      <alignment horizontal="center"/>
    </xf>
    <xf numFmtId="0" fontId="20" fillId="0" borderId="84" xfId="0" applyFont="1" applyBorder="1" applyAlignment="1">
      <alignment horizontal="center" vertical="center"/>
    </xf>
    <xf numFmtId="0" fontId="30" fillId="0" borderId="83" xfId="0" applyFont="1" applyBorder="1" applyAlignment="1">
      <alignment horizontal="center" vertical="center"/>
    </xf>
    <xf numFmtId="0" fontId="30" fillId="0" borderId="56" xfId="0" applyFont="1" applyBorder="1" applyAlignment="1">
      <alignment horizontal="center" vertical="center"/>
    </xf>
    <xf numFmtId="0" fontId="27" fillId="0" borderId="84" xfId="0" applyFont="1" applyBorder="1" applyAlignment="1">
      <alignment horizontal="center" vertical="center"/>
    </xf>
    <xf numFmtId="0" fontId="20" fillId="0" borderId="84" xfId="0" applyFont="1" applyFill="1" applyBorder="1" applyAlignment="1">
      <alignment horizontal="center" vertical="center"/>
    </xf>
    <xf numFmtId="0" fontId="27" fillId="0" borderId="84" xfId="0" applyFont="1" applyFill="1" applyBorder="1" applyAlignment="1">
      <alignment horizontal="center" vertical="center"/>
    </xf>
    <xf numFmtId="0" fontId="20" fillId="0" borderId="82" xfId="0" applyFont="1" applyBorder="1" applyAlignment="1">
      <alignment horizontal="center" vertical="center"/>
    </xf>
    <xf numFmtId="0" fontId="20" fillId="0" borderId="55" xfId="0" applyFont="1" applyBorder="1" applyAlignment="1">
      <alignment horizontal="center" vertical="center"/>
    </xf>
    <xf numFmtId="0" fontId="27" fillId="4" borderId="84" xfId="0" applyFont="1" applyFill="1" applyBorder="1" applyAlignment="1">
      <alignment horizontal="center" vertical="center"/>
    </xf>
    <xf numFmtId="0" fontId="20" fillId="4" borderId="84" xfId="0" applyFont="1" applyFill="1" applyBorder="1" applyAlignment="1">
      <alignment horizontal="center" vertical="center"/>
    </xf>
    <xf numFmtId="0" fontId="20" fillId="0" borderId="85" xfId="0" applyFont="1" applyBorder="1" applyAlignment="1">
      <alignment horizontal="center" vertical="center"/>
    </xf>
    <xf numFmtId="0" fontId="20" fillId="0" borderId="2" xfId="0" applyFont="1" applyBorder="1" applyAlignment="1">
      <alignment horizontal="center" vertical="center"/>
    </xf>
    <xf numFmtId="0" fontId="20" fillId="0" borderId="118" xfId="0" applyFont="1" applyBorder="1" applyAlignment="1">
      <alignment horizontal="center" vertical="center"/>
    </xf>
    <xf numFmtId="0" fontId="32" fillId="0" borderId="22" xfId="0" applyFont="1" applyBorder="1" applyAlignment="1">
      <alignment horizontal="center" vertical="center"/>
    </xf>
    <xf numFmtId="0" fontId="29" fillId="9" borderId="113" xfId="0" applyFont="1" applyFill="1" applyBorder="1" applyAlignment="1">
      <alignment horizontal="center" vertical="center"/>
    </xf>
    <xf numFmtId="0" fontId="30" fillId="0" borderId="13" xfId="0" applyFont="1" applyBorder="1" applyAlignment="1">
      <alignment horizontal="center" vertical="center"/>
    </xf>
    <xf numFmtId="0" fontId="30" fillId="0" borderId="61" xfId="0" applyFont="1" applyBorder="1" applyAlignment="1">
      <alignment horizontal="center" vertical="center"/>
    </xf>
    <xf numFmtId="1" fontId="17" fillId="9" borderId="124" xfId="0" applyNumberFormat="1" applyFont="1" applyFill="1" applyBorder="1" applyAlignment="1">
      <alignment horizontal="center" vertical="center"/>
    </xf>
    <xf numFmtId="1" fontId="49" fillId="0" borderId="13" xfId="0" applyNumberFormat="1" applyFont="1" applyBorder="1" applyAlignment="1">
      <alignment horizontal="center"/>
    </xf>
    <xf numFmtId="0" fontId="27" fillId="0" borderId="83" xfId="0" applyFont="1" applyBorder="1" applyAlignment="1">
      <alignment horizontal="center" vertical="center"/>
    </xf>
    <xf numFmtId="0" fontId="27" fillId="0" borderId="20" xfId="0" applyFont="1" applyBorder="1" applyAlignment="1">
      <alignment horizontal="center" vertical="center"/>
    </xf>
    <xf numFmtId="0" fontId="27" fillId="0" borderId="19" xfId="0" applyFont="1" applyBorder="1" applyAlignment="1">
      <alignment horizontal="center" vertical="center"/>
    </xf>
    <xf numFmtId="0" fontId="20" fillId="0" borderId="55" xfId="0" applyFont="1" applyFill="1" applyBorder="1" applyAlignment="1">
      <alignment horizontal="center" vertical="center"/>
    </xf>
    <xf numFmtId="0" fontId="20" fillId="0" borderId="83" xfId="0" applyFont="1" applyBorder="1" applyAlignment="1">
      <alignment horizontal="center" vertical="center"/>
    </xf>
    <xf numFmtId="0" fontId="20" fillId="0" borderId="5" xfId="0" applyFont="1" applyBorder="1" applyAlignment="1">
      <alignment horizontal="center" vertical="center"/>
    </xf>
    <xf numFmtId="0" fontId="29" fillId="0" borderId="79" xfId="0" applyFont="1" applyBorder="1" applyAlignment="1">
      <alignment horizontal="center"/>
    </xf>
    <xf numFmtId="0" fontId="23" fillId="0" borderId="80" xfId="0" applyFont="1" applyBorder="1" applyAlignment="1">
      <alignment horizontal="center"/>
    </xf>
    <xf numFmtId="0" fontId="23" fillId="0" borderId="79" xfId="0" applyFont="1" applyBorder="1" applyAlignment="1">
      <alignment horizontal="center"/>
    </xf>
    <xf numFmtId="0" fontId="23" fillId="0" borderId="24" xfId="0" applyFont="1" applyBorder="1" applyAlignment="1">
      <alignment horizontal="center"/>
    </xf>
    <xf numFmtId="0" fontId="23" fillId="0" borderId="26" xfId="0" applyFont="1" applyBorder="1" applyAlignment="1">
      <alignment horizontal="center"/>
    </xf>
    <xf numFmtId="0" fontId="29" fillId="0" borderId="24" xfId="0" applyFont="1" applyBorder="1" applyAlignment="1">
      <alignment horizontal="center"/>
    </xf>
    <xf numFmtId="0" fontId="29" fillId="0" borderId="25" xfId="0" applyFont="1" applyBorder="1" applyAlignment="1">
      <alignment horizontal="center"/>
    </xf>
    <xf numFmtId="0" fontId="29" fillId="0" borderId="29" xfId="0" applyFont="1" applyBorder="1" applyAlignment="1">
      <alignment horizontal="center"/>
    </xf>
    <xf numFmtId="0" fontId="20" fillId="0" borderId="5" xfId="0" applyFont="1" applyBorder="1" applyAlignment="1">
      <alignment horizontal="center"/>
    </xf>
    <xf numFmtId="0" fontId="21" fillId="0" borderId="77" xfId="0" applyFont="1" applyBorder="1" applyAlignment="1">
      <alignment horizontal="center" vertical="center"/>
    </xf>
    <xf numFmtId="0" fontId="21" fillId="0" borderId="117" xfId="0" applyFont="1" applyBorder="1" applyAlignment="1">
      <alignment horizontal="center" vertical="center"/>
    </xf>
    <xf numFmtId="0" fontId="21" fillId="0" borderId="29" xfId="0" applyFont="1" applyBorder="1" applyAlignment="1">
      <alignment horizontal="center" vertical="center"/>
    </xf>
    <xf numFmtId="0" fontId="27" fillId="0" borderId="32" xfId="0" applyFont="1" applyBorder="1" applyAlignment="1">
      <alignment horizontal="center" vertical="center"/>
    </xf>
    <xf numFmtId="0" fontId="17" fillId="7" borderId="108" xfId="0" applyFont="1" applyFill="1" applyBorder="1" applyAlignment="1">
      <alignment horizontal="center" vertical="center"/>
    </xf>
    <xf numFmtId="0" fontId="20" fillId="4" borderId="85" xfId="0" applyFont="1" applyFill="1" applyBorder="1" applyAlignment="1">
      <alignment horizontal="center" vertical="center"/>
    </xf>
    <xf numFmtId="0" fontId="20" fillId="4" borderId="82" xfId="0" applyFont="1" applyFill="1" applyBorder="1" applyAlignment="1">
      <alignment horizontal="center" vertical="center"/>
    </xf>
    <xf numFmtId="0" fontId="17" fillId="0" borderId="55" xfId="0" applyFont="1" applyBorder="1" applyAlignment="1">
      <alignment horizontal="center" vertical="center"/>
    </xf>
    <xf numFmtId="0" fontId="17" fillId="0" borderId="85" xfId="0" applyFont="1" applyBorder="1" applyAlignment="1">
      <alignment horizontal="center" vertical="center"/>
    </xf>
    <xf numFmtId="0" fontId="30" fillId="4" borderId="6" xfId="0" applyFont="1" applyFill="1" applyBorder="1" applyAlignment="1">
      <alignment horizontal="center"/>
    </xf>
    <xf numFmtId="0" fontId="30" fillId="4" borderId="80" xfId="0" applyFont="1" applyFill="1" applyBorder="1" applyAlignment="1">
      <alignment horizontal="center"/>
    </xf>
    <xf numFmtId="0" fontId="30" fillId="4" borderId="11" xfId="0" applyFont="1" applyFill="1" applyBorder="1" applyAlignment="1">
      <alignment horizontal="center"/>
    </xf>
    <xf numFmtId="0" fontId="30" fillId="4" borderId="10" xfId="0" applyFont="1" applyFill="1" applyBorder="1" applyAlignment="1">
      <alignment horizontal="center"/>
    </xf>
    <xf numFmtId="0" fontId="28" fillId="4" borderId="10" xfId="0" applyFont="1" applyFill="1" applyBorder="1" applyAlignment="1">
      <alignment horizontal="center"/>
    </xf>
    <xf numFmtId="0" fontId="30" fillId="4" borderId="25" xfId="0" applyFont="1" applyFill="1" applyBorder="1" applyAlignment="1">
      <alignment horizontal="center"/>
    </xf>
    <xf numFmtId="0" fontId="28" fillId="4" borderId="20" xfId="0" applyFont="1" applyFill="1" applyBorder="1" applyAlignment="1">
      <alignment horizontal="center"/>
    </xf>
    <xf numFmtId="0" fontId="28" fillId="0" borderId="12" xfId="0" applyFont="1" applyBorder="1" applyAlignment="1">
      <alignment horizontal="center"/>
    </xf>
    <xf numFmtId="0" fontId="28" fillId="0" borderId="10" xfId="0" applyFont="1" applyBorder="1" applyAlignment="1">
      <alignment horizontal="center"/>
    </xf>
    <xf numFmtId="0" fontId="30" fillId="4" borderId="10" xfId="0" applyFont="1" applyFill="1" applyBorder="1" applyAlignment="1">
      <alignment horizontal="center" vertical="center"/>
    </xf>
    <xf numFmtId="0" fontId="30" fillId="4" borderId="25" xfId="0" applyFont="1" applyFill="1" applyBorder="1" applyAlignment="1">
      <alignment horizontal="center" vertical="center"/>
    </xf>
    <xf numFmtId="0" fontId="30" fillId="0" borderId="12" xfId="0" applyFont="1" applyBorder="1" applyAlignment="1">
      <alignment horizontal="center" vertical="center"/>
    </xf>
    <xf numFmtId="0" fontId="30" fillId="0" borderId="105" xfId="0" applyFont="1" applyBorder="1" applyAlignment="1">
      <alignment horizontal="center"/>
    </xf>
    <xf numFmtId="0" fontId="20" fillId="4" borderId="33" xfId="0" applyFont="1" applyFill="1" applyBorder="1" applyAlignment="1">
      <alignment horizontal="center"/>
    </xf>
    <xf numFmtId="0" fontId="20" fillId="4" borderId="60" xfId="0" applyFont="1" applyFill="1" applyBorder="1" applyAlignment="1">
      <alignment horizontal="center"/>
    </xf>
    <xf numFmtId="0" fontId="20" fillId="4" borderId="30" xfId="0" applyFont="1" applyFill="1" applyBorder="1" applyAlignment="1">
      <alignment horizontal="center"/>
    </xf>
    <xf numFmtId="0" fontId="20" fillId="4" borderId="34" xfId="0" applyFont="1" applyFill="1" applyBorder="1" applyAlignment="1">
      <alignment horizontal="center"/>
    </xf>
    <xf numFmtId="0" fontId="20" fillId="0" borderId="60" xfId="0" applyFont="1" applyBorder="1" applyAlignment="1">
      <alignment horizontal="center"/>
    </xf>
    <xf numFmtId="0" fontId="20" fillId="0" borderId="34" xfId="0" applyFont="1" applyBorder="1" applyAlignment="1">
      <alignment horizontal="center"/>
    </xf>
    <xf numFmtId="0" fontId="28" fillId="4" borderId="20" xfId="0" applyFont="1" applyFill="1" applyBorder="1" applyAlignment="1">
      <alignment horizontal="center" vertical="center"/>
    </xf>
    <xf numFmtId="0" fontId="30" fillId="4" borderId="11" xfId="0" applyFont="1" applyFill="1" applyBorder="1" applyAlignment="1">
      <alignment horizontal="center" vertical="center"/>
    </xf>
    <xf numFmtId="0" fontId="28" fillId="4" borderId="25" xfId="0" applyFont="1" applyFill="1" applyBorder="1" applyAlignment="1">
      <alignment horizontal="center"/>
    </xf>
    <xf numFmtId="0" fontId="28" fillId="4" borderId="12" xfId="0" applyFont="1" applyFill="1" applyBorder="1" applyAlignment="1">
      <alignment horizontal="center"/>
    </xf>
    <xf numFmtId="0" fontId="28" fillId="4" borderId="10"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79"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80" xfId="0" applyFont="1" applyFill="1" applyBorder="1" applyAlignment="1">
      <alignment horizontal="center" vertical="center"/>
    </xf>
    <xf numFmtId="0" fontId="21" fillId="0" borderId="25" xfId="0" applyFont="1" applyFill="1" applyBorder="1" applyAlignment="1">
      <alignment horizontal="center" vertical="center"/>
    </xf>
    <xf numFmtId="0" fontId="28" fillId="0" borderId="12" xfId="0" applyFont="1" applyFill="1" applyBorder="1" applyAlignment="1">
      <alignment horizontal="center" vertical="center"/>
    </xf>
    <xf numFmtId="0" fontId="30" fillId="0" borderId="25" xfId="0" applyFont="1" applyBorder="1" applyAlignment="1">
      <alignment horizontal="center" vertical="center"/>
    </xf>
    <xf numFmtId="0" fontId="28" fillId="0" borderId="10" xfId="0" applyFont="1" applyBorder="1" applyAlignment="1">
      <alignment horizontal="center" vertical="center"/>
    </xf>
    <xf numFmtId="0" fontId="28" fillId="2" borderId="78" xfId="0" applyFont="1" applyFill="1" applyBorder="1" applyAlignment="1">
      <alignment horizontal="center"/>
    </xf>
    <xf numFmtId="0" fontId="28" fillId="6" borderId="10" xfId="0" applyFont="1" applyFill="1" applyBorder="1" applyAlignment="1">
      <alignment horizontal="center"/>
    </xf>
    <xf numFmtId="0" fontId="28" fillId="4" borderId="23" xfId="0" applyFont="1" applyFill="1" applyBorder="1" applyAlignment="1">
      <alignment horizontal="center"/>
    </xf>
    <xf numFmtId="0" fontId="28" fillId="4" borderId="78" xfId="0" applyFont="1" applyFill="1" applyBorder="1" applyAlignment="1">
      <alignment horizontal="center"/>
    </xf>
    <xf numFmtId="0" fontId="30" fillId="4" borderId="20" xfId="0" applyFont="1" applyFill="1" applyBorder="1" applyAlignment="1">
      <alignment horizontal="center"/>
    </xf>
    <xf numFmtId="0" fontId="30" fillId="0" borderId="29" xfId="0" applyFont="1" applyFill="1" applyBorder="1" applyAlignment="1">
      <alignment horizontal="center"/>
    </xf>
    <xf numFmtId="0" fontId="30" fillId="0" borderId="75" xfId="0" applyFont="1" applyBorder="1" applyAlignment="1">
      <alignment horizontal="center"/>
    </xf>
    <xf numFmtId="0" fontId="30" fillId="0" borderId="74" xfId="0" applyFont="1" applyBorder="1" applyAlignment="1">
      <alignment horizontal="center"/>
    </xf>
    <xf numFmtId="0" fontId="30" fillId="0" borderId="118" xfId="0" applyFont="1" applyBorder="1" applyAlignment="1">
      <alignment horizontal="center"/>
    </xf>
    <xf numFmtId="0" fontId="28" fillId="0" borderId="2" xfId="0" applyFont="1" applyBorder="1" applyAlignment="1">
      <alignment horizontal="center"/>
    </xf>
    <xf numFmtId="0" fontId="28" fillId="0" borderId="74" xfId="0" applyFont="1" applyBorder="1" applyAlignment="1">
      <alignment horizontal="center"/>
    </xf>
    <xf numFmtId="0" fontId="28" fillId="0" borderId="84" xfId="0" applyFont="1" applyBorder="1" applyAlignment="1">
      <alignment horizontal="center"/>
    </xf>
    <xf numFmtId="0" fontId="28" fillId="0" borderId="85" xfId="0" applyFont="1" applyBorder="1" applyAlignment="1">
      <alignment horizontal="center"/>
    </xf>
    <xf numFmtId="0" fontId="45" fillId="0" borderId="36" xfId="0" applyFont="1" applyFill="1" applyBorder="1" applyAlignment="1">
      <alignment horizontal="center"/>
    </xf>
    <xf numFmtId="0" fontId="45" fillId="0" borderId="78" xfId="0" applyFont="1" applyBorder="1" applyAlignment="1">
      <alignment horizontal="center"/>
    </xf>
    <xf numFmtId="0" fontId="45" fillId="0" borderId="36" xfId="0" applyFont="1" applyBorder="1" applyAlignment="1">
      <alignment horizontal="center"/>
    </xf>
    <xf numFmtId="0" fontId="28" fillId="0" borderId="105" xfId="0" applyFont="1" applyBorder="1" applyAlignment="1">
      <alignment horizontal="center" vertical="center"/>
    </xf>
    <xf numFmtId="0" fontId="21" fillId="0" borderId="121" xfId="0" applyFont="1" applyBorder="1" applyAlignment="1">
      <alignment horizontal="center"/>
    </xf>
    <xf numFmtId="0" fontId="52" fillId="0" borderId="22" xfId="0" applyFont="1" applyBorder="1" applyAlignment="1">
      <alignment horizontal="center"/>
    </xf>
    <xf numFmtId="0" fontId="52" fillId="0" borderId="28" xfId="0" applyFont="1" applyBorder="1" applyAlignment="1">
      <alignment horizontal="center"/>
    </xf>
    <xf numFmtId="0" fontId="52" fillId="0" borderId="38" xfId="0" applyFont="1" applyBorder="1" applyAlignment="1">
      <alignment horizontal="center" vertical="center"/>
    </xf>
    <xf numFmtId="0" fontId="50" fillId="0" borderId="123" xfId="0" applyFont="1" applyBorder="1" applyAlignment="1">
      <alignment horizontal="center"/>
    </xf>
    <xf numFmtId="0" fontId="50" fillId="0" borderId="121" xfId="0" applyFont="1" applyBorder="1" applyAlignment="1">
      <alignment horizontal="center"/>
    </xf>
    <xf numFmtId="1" fontId="21" fillId="0" borderId="55" xfId="0" applyNumberFormat="1" applyFont="1" applyBorder="1" applyAlignment="1">
      <alignment horizontal="center" vertical="center"/>
    </xf>
    <xf numFmtId="0" fontId="27" fillId="0" borderId="38" xfId="0" applyFont="1" applyBorder="1" applyAlignment="1">
      <alignment horizontal="center"/>
    </xf>
    <xf numFmtId="0" fontId="52" fillId="0" borderId="28" xfId="0" applyFont="1" applyBorder="1" applyAlignment="1">
      <alignment horizontal="center" vertical="center"/>
    </xf>
    <xf numFmtId="1" fontId="21" fillId="2" borderId="22" xfId="0" applyNumberFormat="1" applyFont="1" applyFill="1" applyBorder="1" applyAlignment="1">
      <alignment horizontal="center"/>
    </xf>
    <xf numFmtId="0" fontId="27" fillId="2" borderId="28" xfId="0" applyFont="1" applyFill="1" applyBorder="1" applyAlignment="1">
      <alignment horizontal="center"/>
    </xf>
    <xf numFmtId="0" fontId="27" fillId="0" borderId="56" xfId="0" applyFont="1" applyBorder="1" applyAlignment="1">
      <alignment horizontal="center"/>
    </xf>
    <xf numFmtId="0" fontId="46" fillId="0" borderId="0" xfId="0" applyFont="1" applyBorder="1" applyAlignment="1">
      <alignment horizontal="center"/>
    </xf>
    <xf numFmtId="0" fontId="17" fillId="0" borderId="77" xfId="0" applyFont="1" applyFill="1" applyBorder="1" applyAlignment="1">
      <alignment horizontal="center" vertical="center"/>
    </xf>
    <xf numFmtId="0" fontId="17" fillId="0" borderId="12" xfId="0" applyFont="1" applyFill="1" applyBorder="1" applyAlignment="1">
      <alignment horizontal="center"/>
    </xf>
    <xf numFmtId="0" fontId="17" fillId="0" borderId="23" xfId="0" applyFont="1" applyFill="1" applyBorder="1" applyAlignment="1">
      <alignment horizontal="center"/>
    </xf>
    <xf numFmtId="0" fontId="18" fillId="0" borderId="23" xfId="0" applyFont="1" applyFill="1" applyBorder="1" applyAlignment="1">
      <alignment horizontal="center"/>
    </xf>
    <xf numFmtId="0" fontId="23" fillId="0" borderId="23" xfId="0" applyFont="1" applyFill="1" applyBorder="1" applyAlignment="1">
      <alignment horizontal="center"/>
    </xf>
    <xf numFmtId="0" fontId="23" fillId="0" borderId="23" xfId="0" applyFont="1" applyBorder="1" applyAlignment="1">
      <alignment horizontal="center" vertical="center"/>
    </xf>
    <xf numFmtId="0" fontId="18" fillId="0" borderId="77" xfId="0" applyFont="1" applyFill="1" applyBorder="1" applyAlignment="1">
      <alignment horizontal="center" vertical="center"/>
    </xf>
    <xf numFmtId="0" fontId="18" fillId="0" borderId="9"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77" xfId="0" applyFont="1" applyFill="1" applyBorder="1" applyAlignment="1">
      <alignment horizontal="center" vertical="center"/>
    </xf>
    <xf numFmtId="0" fontId="23" fillId="0" borderId="9" xfId="0" applyFont="1" applyBorder="1" applyAlignment="1">
      <alignment horizontal="center" vertical="center"/>
    </xf>
    <xf numFmtId="0" fontId="23" fillId="0" borderId="33" xfId="0" applyFont="1" applyBorder="1" applyAlignment="1">
      <alignment horizontal="center" vertical="center"/>
    </xf>
    <xf numFmtId="0" fontId="17" fillId="0" borderId="10" xfId="0" applyFont="1" applyFill="1" applyBorder="1" applyAlignment="1">
      <alignment horizontal="center" vertical="center"/>
    </xf>
    <xf numFmtId="0" fontId="17" fillId="0" borderId="25" xfId="0" applyFont="1" applyFill="1" applyBorder="1" applyAlignment="1">
      <alignment horizontal="center" vertical="center"/>
    </xf>
    <xf numFmtId="0" fontId="17" fillId="0" borderId="25" xfId="0" applyFont="1" applyFill="1" applyBorder="1" applyAlignment="1">
      <alignment horizontal="center"/>
    </xf>
    <xf numFmtId="0" fontId="29" fillId="0" borderId="10" xfId="0" applyFont="1" applyFill="1" applyBorder="1" applyAlignment="1">
      <alignment horizontal="center" vertical="center"/>
    </xf>
    <xf numFmtId="0" fontId="17" fillId="0" borderId="24" xfId="0" applyFont="1" applyFill="1" applyBorder="1" applyAlignment="1">
      <alignment horizontal="center" vertical="center"/>
    </xf>
    <xf numFmtId="0" fontId="18" fillId="0" borderId="29"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34" xfId="0" applyFont="1" applyFill="1" applyBorder="1" applyAlignment="1">
      <alignment horizontal="center" vertical="center"/>
    </xf>
    <xf numFmtId="0" fontId="18" fillId="0" borderId="2" xfId="0" applyFont="1" applyFill="1" applyBorder="1" applyAlignment="1">
      <alignment horizontal="center"/>
    </xf>
    <xf numFmtId="0" fontId="18" fillId="0" borderId="74" xfId="0" applyFont="1" applyFill="1" applyBorder="1" applyAlignment="1">
      <alignment horizontal="center"/>
    </xf>
    <xf numFmtId="0" fontId="18" fillId="0" borderId="118" xfId="0" applyFont="1" applyFill="1" applyBorder="1" applyAlignment="1">
      <alignment horizontal="center"/>
    </xf>
    <xf numFmtId="0" fontId="23" fillId="0" borderId="74" xfId="0" applyFont="1" applyFill="1" applyBorder="1" applyAlignment="1">
      <alignment horizontal="center"/>
    </xf>
    <xf numFmtId="0" fontId="23" fillId="0" borderId="118" xfId="0" applyFont="1" applyFill="1" applyBorder="1" applyAlignment="1">
      <alignment horizontal="center"/>
    </xf>
    <xf numFmtId="0" fontId="32" fillId="0" borderId="58" xfId="0" applyFont="1" applyBorder="1" applyAlignment="1">
      <alignment horizontal="center"/>
    </xf>
    <xf numFmtId="0" fontId="32" fillId="0" borderId="37" xfId="0" applyFont="1" applyBorder="1" applyAlignment="1">
      <alignment horizontal="center"/>
    </xf>
    <xf numFmtId="0" fontId="32" fillId="0" borderId="121" xfId="0" applyFont="1" applyBorder="1" applyAlignment="1">
      <alignment horizontal="center"/>
    </xf>
    <xf numFmtId="0" fontId="18" fillId="0" borderId="23" xfId="0" applyFont="1" applyFill="1" applyBorder="1" applyAlignment="1">
      <alignment horizontal="center" vertical="center"/>
    </xf>
    <xf numFmtId="0" fontId="17" fillId="0" borderId="121" xfId="0" applyFont="1" applyBorder="1" applyAlignment="1">
      <alignment horizontal="center" vertical="center"/>
    </xf>
    <xf numFmtId="0" fontId="18" fillId="0" borderId="33" xfId="0" applyFont="1" applyFill="1" applyBorder="1" applyAlignment="1">
      <alignment horizontal="center" vertical="center"/>
    </xf>
    <xf numFmtId="0" fontId="18" fillId="0" borderId="35"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8" xfId="0" applyFont="1" applyFill="1" applyBorder="1" applyAlignment="1">
      <alignment horizontal="center" vertical="center"/>
    </xf>
    <xf numFmtId="0" fontId="18" fillId="0" borderId="30" xfId="0" applyFont="1" applyFill="1" applyBorder="1" applyAlignment="1">
      <alignment horizontal="center" vertical="center"/>
    </xf>
    <xf numFmtId="0" fontId="17" fillId="0" borderId="34" xfId="0" applyFont="1" applyFill="1" applyBorder="1" applyAlignment="1">
      <alignment horizontal="center" vertical="center"/>
    </xf>
    <xf numFmtId="0" fontId="17" fillId="0" borderId="55" xfId="0" applyFont="1" applyBorder="1" applyAlignment="1">
      <alignment vertical="center" textRotation="90" wrapText="1"/>
    </xf>
    <xf numFmtId="1" fontId="17" fillId="9" borderId="113" xfId="0" applyNumberFormat="1" applyFont="1" applyFill="1" applyBorder="1" applyAlignment="1">
      <alignment horizontal="center" vertical="center"/>
    </xf>
    <xf numFmtId="1" fontId="17" fillId="4" borderId="38" xfId="0" applyNumberFormat="1" applyFont="1" applyFill="1" applyBorder="1" applyAlignment="1">
      <alignment horizontal="center" vertical="center"/>
    </xf>
    <xf numFmtId="1" fontId="17" fillId="0" borderId="7" xfId="0" applyNumberFormat="1" applyFont="1" applyBorder="1" applyAlignment="1">
      <alignment horizontal="center"/>
    </xf>
    <xf numFmtId="1" fontId="20" fillId="0" borderId="18" xfId="0" applyNumberFormat="1" applyFont="1" applyBorder="1" applyAlignment="1">
      <alignment horizontal="center"/>
    </xf>
    <xf numFmtId="1" fontId="20" fillId="0" borderId="55" xfId="0" applyNumberFormat="1" applyFont="1" applyBorder="1" applyAlignment="1">
      <alignment horizontal="center" vertical="center"/>
    </xf>
    <xf numFmtId="1" fontId="20" fillId="0" borderId="11" xfId="0" applyNumberFormat="1" applyFont="1" applyBorder="1" applyAlignment="1">
      <alignment horizontal="center" vertical="center"/>
    </xf>
    <xf numFmtId="0" fontId="17" fillId="0" borderId="108" xfId="0" applyFont="1" applyBorder="1" applyAlignment="1">
      <alignment vertical="center" textRotation="90"/>
    </xf>
    <xf numFmtId="0" fontId="17" fillId="0" borderId="122" xfId="0" applyFont="1" applyBorder="1" applyAlignment="1">
      <alignment horizontal="center" vertical="center"/>
    </xf>
    <xf numFmtId="1" fontId="20" fillId="0" borderId="7" xfId="0" applyNumberFormat="1" applyFont="1" applyBorder="1" applyAlignment="1">
      <alignment horizontal="center"/>
    </xf>
    <xf numFmtId="0" fontId="15" fillId="0" borderId="28" xfId="0" applyFont="1" applyBorder="1" applyAlignment="1">
      <alignment horizontal="center" vertical="center"/>
    </xf>
    <xf numFmtId="0" fontId="15" fillId="0" borderId="22" xfId="0" applyFont="1" applyBorder="1" applyAlignment="1">
      <alignment horizontal="center" vertical="center"/>
    </xf>
    <xf numFmtId="0" fontId="50" fillId="0" borderId="38" xfId="0" applyFont="1" applyBorder="1" applyAlignment="1">
      <alignment horizontal="center" vertical="center"/>
    </xf>
    <xf numFmtId="1" fontId="49" fillId="0" borderId="11" xfId="0" applyNumberFormat="1" applyFont="1" applyBorder="1" applyAlignment="1">
      <alignment horizontal="center" vertical="center"/>
    </xf>
    <xf numFmtId="1" fontId="49" fillId="0" borderId="13" xfId="0" applyNumberFormat="1" applyFont="1" applyBorder="1" applyAlignment="1">
      <alignment horizontal="center" vertical="center"/>
    </xf>
    <xf numFmtId="1" fontId="15" fillId="0" borderId="13" xfId="0" applyNumberFormat="1" applyFont="1" applyBorder="1" applyAlignment="1">
      <alignment horizontal="center"/>
    </xf>
    <xf numFmtId="1" fontId="15" fillId="0" borderId="11" xfId="0" applyNumberFormat="1" applyFont="1" applyBorder="1" applyAlignment="1">
      <alignment horizontal="center"/>
    </xf>
    <xf numFmtId="1" fontId="15" fillId="0" borderId="18" xfId="0" applyNumberFormat="1" applyFont="1" applyBorder="1" applyAlignment="1">
      <alignment horizontal="center" vertical="center"/>
    </xf>
    <xf numFmtId="1" fontId="15" fillId="0" borderId="18" xfId="0" applyNumberFormat="1" applyFont="1" applyBorder="1" applyAlignment="1">
      <alignment horizontal="center"/>
    </xf>
    <xf numFmtId="1" fontId="20" fillId="2" borderId="11" xfId="0" applyNumberFormat="1" applyFont="1" applyFill="1" applyBorder="1" applyAlignment="1">
      <alignment horizontal="center"/>
    </xf>
    <xf numFmtId="1" fontId="20" fillId="0" borderId="30" xfId="0" applyNumberFormat="1" applyFont="1" applyBorder="1" applyAlignment="1">
      <alignment horizontal="center"/>
    </xf>
    <xf numFmtId="1" fontId="20" fillId="0" borderId="73" xfId="0" applyNumberFormat="1" applyFont="1" applyBorder="1" applyAlignment="1">
      <alignment horizontal="center"/>
    </xf>
    <xf numFmtId="1" fontId="20" fillId="0" borderId="55" xfId="0" applyNumberFormat="1" applyFont="1" applyBorder="1" applyAlignment="1">
      <alignment horizontal="center"/>
    </xf>
    <xf numFmtId="0" fontId="44" fillId="0" borderId="73" xfId="0" applyFont="1" applyBorder="1" applyAlignment="1">
      <alignment horizontal="center"/>
    </xf>
    <xf numFmtId="0" fontId="50" fillId="0" borderId="28" xfId="0" applyFont="1" applyBorder="1" applyAlignment="1">
      <alignment horizontal="center"/>
    </xf>
    <xf numFmtId="0" fontId="21" fillId="9" borderId="1" xfId="0" applyFont="1" applyFill="1" applyBorder="1" applyAlignment="1">
      <alignment horizontal="center"/>
    </xf>
    <xf numFmtId="0" fontId="50" fillId="0" borderId="38" xfId="0" applyFont="1" applyBorder="1" applyAlignment="1">
      <alignment horizontal="center"/>
    </xf>
    <xf numFmtId="0" fontId="51" fillId="0" borderId="28" xfId="0" applyFont="1" applyBorder="1" applyAlignment="1">
      <alignment horizontal="center"/>
    </xf>
    <xf numFmtId="1" fontId="21" fillId="2" borderId="20" xfId="0" applyNumberFormat="1" applyFont="1" applyFill="1" applyBorder="1" applyAlignment="1">
      <alignment horizontal="center"/>
    </xf>
    <xf numFmtId="0" fontId="20" fillId="2" borderId="28" xfId="0" applyFont="1" applyFill="1" applyBorder="1" applyAlignment="1">
      <alignment horizontal="center"/>
    </xf>
    <xf numFmtId="0" fontId="20" fillId="0" borderId="31" xfId="0" applyFont="1" applyBorder="1" applyAlignment="1">
      <alignment horizontal="center"/>
    </xf>
    <xf numFmtId="0" fontId="20" fillId="0" borderId="38" xfId="0" applyFont="1" applyBorder="1" applyAlignment="1">
      <alignment horizontal="center"/>
    </xf>
    <xf numFmtId="0" fontId="30" fillId="0" borderId="31" xfId="0" applyFont="1" applyBorder="1" applyAlignment="1">
      <alignment horizontal="center" vertical="center"/>
    </xf>
    <xf numFmtId="0" fontId="20" fillId="0" borderId="56" xfId="0" applyFont="1" applyBorder="1" applyAlignment="1">
      <alignment horizontal="center"/>
    </xf>
    <xf numFmtId="1" fontId="17" fillId="0" borderId="83" xfId="0" applyNumberFormat="1" applyFont="1" applyBorder="1" applyAlignment="1">
      <alignment horizontal="center" vertical="center"/>
    </xf>
    <xf numFmtId="1" fontId="17" fillId="2" borderId="123" xfId="0" applyNumberFormat="1" applyFont="1" applyFill="1" applyBorder="1" applyAlignment="1">
      <alignment horizontal="center"/>
    </xf>
    <xf numFmtId="0" fontId="18" fillId="2" borderId="121" xfId="0" applyFont="1" applyFill="1" applyBorder="1" applyAlignment="1">
      <alignment horizontal="center"/>
    </xf>
    <xf numFmtId="0" fontId="18" fillId="0" borderId="124" xfId="0" applyFont="1" applyBorder="1" applyAlignment="1">
      <alignment horizontal="center"/>
    </xf>
    <xf numFmtId="0" fontId="17" fillId="0" borderId="64" xfId="0" applyFont="1" applyBorder="1" applyAlignment="1">
      <alignment horizontal="center" vertical="center"/>
    </xf>
    <xf numFmtId="0" fontId="17" fillId="0" borderId="82" xfId="0" applyFont="1" applyBorder="1" applyAlignment="1">
      <alignment horizontal="center" vertical="center"/>
    </xf>
    <xf numFmtId="0" fontId="20" fillId="0" borderId="65" xfId="0" applyFont="1" applyBorder="1" applyAlignment="1">
      <alignment horizontal="center" vertical="center"/>
    </xf>
    <xf numFmtId="0" fontId="20" fillId="0" borderId="85" xfId="0" applyNumberFormat="1" applyFont="1" applyBorder="1" applyAlignment="1">
      <alignment horizontal="center" vertical="center"/>
    </xf>
    <xf numFmtId="0" fontId="18" fillId="0" borderId="17" xfId="0" applyFont="1" applyFill="1" applyBorder="1" applyAlignment="1">
      <alignment horizontal="center" vertical="center"/>
    </xf>
    <xf numFmtId="0" fontId="18" fillId="0" borderId="105" xfId="0" applyFont="1" applyFill="1" applyBorder="1" applyAlignment="1">
      <alignment horizontal="center" vertical="center"/>
    </xf>
    <xf numFmtId="0" fontId="18" fillId="0" borderId="108" xfId="0" applyFont="1" applyBorder="1" applyAlignment="1">
      <alignment horizontal="center"/>
    </xf>
    <xf numFmtId="1" fontId="21" fillId="0" borderId="122" xfId="0" applyNumberFormat="1" applyFont="1" applyBorder="1" applyAlignment="1">
      <alignment horizontal="center"/>
    </xf>
    <xf numFmtId="1" fontId="21" fillId="0" borderId="34" xfId="0" applyNumberFormat="1" applyFont="1" applyBorder="1" applyAlignment="1">
      <alignment horizontal="center" vertical="center"/>
    </xf>
    <xf numFmtId="0" fontId="17" fillId="0" borderId="27" xfId="0" applyFont="1" applyBorder="1" applyAlignment="1">
      <alignment horizontal="center" vertical="center"/>
    </xf>
    <xf numFmtId="1" fontId="20" fillId="0" borderId="25" xfId="0" applyNumberFormat="1" applyFont="1" applyBorder="1" applyAlignment="1">
      <alignment horizontal="center" vertical="center"/>
    </xf>
    <xf numFmtId="1" fontId="20" fillId="0" borderId="34" xfId="0" applyNumberFormat="1" applyFont="1" applyBorder="1" applyAlignment="1">
      <alignment horizontal="center" vertical="center"/>
    </xf>
    <xf numFmtId="0" fontId="15" fillId="0" borderId="79"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0"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4" xfId="0" applyFont="1" applyFill="1" applyBorder="1" applyAlignment="1">
      <alignment horizontal="center"/>
    </xf>
    <xf numFmtId="0" fontId="28" fillId="0" borderId="15" xfId="0" applyFont="1" applyBorder="1" applyAlignment="1">
      <alignment horizontal="center"/>
    </xf>
    <xf numFmtId="0" fontId="52" fillId="0" borderId="22" xfId="0" applyFont="1" applyBorder="1" applyAlignment="1">
      <alignment horizontal="center" vertical="center"/>
    </xf>
    <xf numFmtId="0" fontId="52" fillId="0" borderId="23"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78" xfId="0" applyFont="1" applyFill="1" applyBorder="1" applyAlignment="1">
      <alignment horizontal="center" vertical="center"/>
    </xf>
    <xf numFmtId="0" fontId="15" fillId="0" borderId="20" xfId="0" applyFont="1" applyFill="1" applyBorder="1" applyAlignment="1">
      <alignment horizontal="center" vertical="center"/>
    </xf>
    <xf numFmtId="0" fontId="30" fillId="0" borderId="78" xfId="0" applyFont="1" applyFill="1" applyBorder="1" applyAlignment="1">
      <alignment horizontal="center" vertical="center"/>
    </xf>
    <xf numFmtId="0" fontId="30" fillId="0" borderId="23" xfId="0" applyFont="1" applyFill="1" applyBorder="1" applyAlignment="1">
      <alignment horizontal="center" vertical="center"/>
    </xf>
    <xf numFmtId="0" fontId="30" fillId="0" borderId="13" xfId="0" applyFont="1" applyFill="1" applyBorder="1" applyAlignment="1">
      <alignment horizontal="center" vertical="center"/>
    </xf>
    <xf numFmtId="0" fontId="30" fillId="0" borderId="78" xfId="0" applyFont="1" applyBorder="1" applyAlignment="1">
      <alignment horizontal="center" vertical="center"/>
    </xf>
    <xf numFmtId="0" fontId="18" fillId="0" borderId="5" xfId="0" applyFont="1" applyFill="1" applyBorder="1" applyAlignment="1">
      <alignment horizontal="center"/>
    </xf>
    <xf numFmtId="0" fontId="20" fillId="0" borderId="84" xfId="0" applyFont="1" applyFill="1" applyBorder="1" applyAlignment="1">
      <alignment horizontal="center"/>
    </xf>
    <xf numFmtId="0" fontId="20" fillId="0" borderId="85" xfId="0" applyFont="1" applyFill="1" applyBorder="1" applyAlignment="1">
      <alignment horizontal="center"/>
    </xf>
    <xf numFmtId="0" fontId="20" fillId="0" borderId="83" xfId="0" applyFont="1" applyFill="1" applyBorder="1" applyAlignment="1">
      <alignment horizontal="center"/>
    </xf>
    <xf numFmtId="0" fontId="20" fillId="0" borderId="74" xfId="0" applyFont="1" applyFill="1" applyBorder="1" applyAlignment="1">
      <alignment horizontal="center"/>
    </xf>
    <xf numFmtId="0" fontId="21" fillId="0" borderId="82" xfId="0" applyFont="1" applyFill="1" applyBorder="1" applyAlignment="1">
      <alignment horizontal="center"/>
    </xf>
    <xf numFmtId="0" fontId="21" fillId="0" borderId="84" xfId="0" applyFont="1" applyFill="1" applyBorder="1" applyAlignment="1">
      <alignment horizontal="center"/>
    </xf>
    <xf numFmtId="1" fontId="25" fillId="0" borderId="10" xfId="0" applyNumberFormat="1" applyFont="1" applyBorder="1" applyAlignment="1">
      <alignment horizontal="center" vertical="center"/>
    </xf>
    <xf numFmtId="1" fontId="25" fillId="0" borderId="33" xfId="0" applyNumberFormat="1" applyFont="1" applyBorder="1" applyAlignment="1">
      <alignment horizontal="center" vertical="center"/>
    </xf>
    <xf numFmtId="1" fontId="34" fillId="0" borderId="54" xfId="0" applyNumberFormat="1" applyFont="1" applyBorder="1" applyAlignment="1">
      <alignment horizontal="center"/>
    </xf>
    <xf numFmtId="1" fontId="35" fillId="0" borderId="6" xfId="0" applyNumberFormat="1" applyFont="1" applyBorder="1" applyAlignment="1">
      <alignment horizontal="center"/>
    </xf>
    <xf numFmtId="1" fontId="34" fillId="0" borderId="26" xfId="0" applyNumberFormat="1" applyFont="1" applyBorder="1" applyAlignment="1">
      <alignment horizontal="center"/>
    </xf>
    <xf numFmtId="1" fontId="35" fillId="0" borderId="10" xfId="0" applyNumberFormat="1" applyFont="1" applyBorder="1" applyAlignment="1">
      <alignment horizontal="center"/>
    </xf>
    <xf numFmtId="1" fontId="34" fillId="0" borderId="10" xfId="0" applyNumberFormat="1" applyFont="1" applyBorder="1" applyAlignment="1">
      <alignment horizontal="center" vertical="center"/>
    </xf>
    <xf numFmtId="1" fontId="35" fillId="0" borderId="32" xfId="0" applyNumberFormat="1" applyFont="1" applyBorder="1" applyAlignment="1">
      <alignment horizontal="center"/>
    </xf>
    <xf numFmtId="1" fontId="35" fillId="0" borderId="33" xfId="0" applyNumberFormat="1" applyFont="1" applyBorder="1" applyAlignment="1">
      <alignment horizontal="center"/>
    </xf>
    <xf numFmtId="1" fontId="35" fillId="0" borderId="8" xfId="0" applyNumberFormat="1" applyFont="1" applyBorder="1" applyAlignment="1">
      <alignment horizontal="center"/>
    </xf>
    <xf numFmtId="1" fontId="35" fillId="0" borderId="16" xfId="0" applyNumberFormat="1" applyFont="1" applyBorder="1" applyAlignment="1">
      <alignment horizontal="center"/>
    </xf>
    <xf numFmtId="1" fontId="35" fillId="0" borderId="10" xfId="0" applyNumberFormat="1" applyFont="1" applyBorder="1" applyAlignment="1">
      <alignment horizontal="center" vertical="center"/>
    </xf>
    <xf numFmtId="1" fontId="35" fillId="0" borderId="26" xfId="0" applyNumberFormat="1" applyFont="1" applyBorder="1" applyAlignment="1">
      <alignment horizontal="center"/>
    </xf>
    <xf numFmtId="1" fontId="35" fillId="0" borderId="19" xfId="0" applyNumberFormat="1" applyFont="1" applyBorder="1" applyAlignment="1">
      <alignment horizontal="center"/>
    </xf>
    <xf numFmtId="1" fontId="35" fillId="0" borderId="9" xfId="0" applyNumberFormat="1" applyFont="1" applyBorder="1" applyAlignment="1">
      <alignment horizontal="center"/>
    </xf>
    <xf numFmtId="1" fontId="34" fillId="2" borderId="23" xfId="0" applyNumberFormat="1" applyFont="1" applyFill="1" applyBorder="1" applyAlignment="1">
      <alignment horizontal="center"/>
    </xf>
    <xf numFmtId="1" fontId="35" fillId="0" borderId="83" xfId="0" applyNumberFormat="1" applyFont="1" applyBorder="1" applyAlignment="1">
      <alignment horizontal="center"/>
    </xf>
    <xf numFmtId="1" fontId="35" fillId="0" borderId="84" xfId="0" applyNumberFormat="1" applyFont="1" applyBorder="1" applyAlignment="1">
      <alignment horizontal="center"/>
    </xf>
    <xf numFmtId="0" fontId="35" fillId="0" borderId="8" xfId="0" applyFont="1" applyBorder="1" applyAlignment="1">
      <alignment horizontal="center"/>
    </xf>
    <xf numFmtId="0" fontId="35" fillId="0" borderId="16" xfId="0" applyFont="1" applyBorder="1" applyAlignment="1">
      <alignment horizontal="center"/>
    </xf>
    <xf numFmtId="0" fontId="17" fillId="0" borderId="71" xfId="0" applyFont="1" applyBorder="1" applyAlignment="1">
      <alignment horizontal="center" vertical="center"/>
    </xf>
    <xf numFmtId="0" fontId="27" fillId="0" borderId="68" xfId="0" applyFont="1" applyBorder="1" applyAlignment="1">
      <alignment horizontal="left" vertical="center"/>
    </xf>
    <xf numFmtId="1" fontId="25" fillId="0" borderId="84" xfId="0" applyNumberFormat="1" applyFont="1" applyBorder="1" applyAlignment="1">
      <alignment horizontal="center" vertical="center"/>
    </xf>
    <xf numFmtId="1" fontId="57" fillId="0" borderId="108" xfId="0" applyNumberFormat="1" applyFont="1" applyBorder="1" applyAlignment="1">
      <alignment horizontal="center" vertical="center"/>
    </xf>
    <xf numFmtId="0" fontId="29" fillId="0" borderId="10" xfId="0" applyFont="1" applyFill="1" applyBorder="1" applyAlignment="1">
      <alignment horizontal="center"/>
    </xf>
    <xf numFmtId="0" fontId="29" fillId="0" borderId="25" xfId="0" applyFont="1" applyFill="1" applyBorder="1" applyAlignment="1">
      <alignment horizontal="center"/>
    </xf>
    <xf numFmtId="164" fontId="34" fillId="0" borderId="82" xfId="0" applyNumberFormat="1" applyFont="1" applyFill="1" applyBorder="1" applyAlignment="1">
      <alignment horizontal="center"/>
    </xf>
    <xf numFmtId="0" fontId="58" fillId="4" borderId="24" xfId="0" applyFont="1" applyFill="1" applyBorder="1" applyAlignment="1">
      <alignment horizontal="center"/>
    </xf>
    <xf numFmtId="0" fontId="32" fillId="4" borderId="29" xfId="0" applyFont="1" applyFill="1" applyBorder="1" applyAlignment="1">
      <alignment horizontal="center"/>
    </xf>
    <xf numFmtId="0" fontId="59" fillId="7" borderId="77" xfId="0" applyFont="1" applyFill="1" applyBorder="1" applyAlignment="1">
      <alignment horizontal="center"/>
    </xf>
    <xf numFmtId="0" fontId="58" fillId="4" borderId="12" xfId="0" applyFont="1" applyFill="1" applyBorder="1" applyAlignment="1">
      <alignment horizontal="center"/>
    </xf>
    <xf numFmtId="0" fontId="58" fillId="9" borderId="82" xfId="0" applyFont="1" applyFill="1" applyBorder="1" applyAlignment="1">
      <alignment horizontal="center"/>
    </xf>
    <xf numFmtId="0" fontId="32" fillId="0" borderId="12" xfId="0" applyFont="1" applyFill="1" applyBorder="1" applyAlignment="1">
      <alignment horizontal="center"/>
    </xf>
    <xf numFmtId="0" fontId="58" fillId="0" borderId="12" xfId="0" applyFont="1" applyFill="1" applyBorder="1" applyAlignment="1">
      <alignment horizontal="center"/>
    </xf>
    <xf numFmtId="0" fontId="34" fillId="0" borderId="12" xfId="0" applyFont="1" applyFill="1" applyBorder="1" applyAlignment="1">
      <alignment horizontal="center"/>
    </xf>
    <xf numFmtId="0" fontId="32" fillId="0" borderId="77" xfId="0" applyFont="1" applyFill="1" applyBorder="1" applyAlignment="1">
      <alignment horizontal="center"/>
    </xf>
    <xf numFmtId="0" fontId="58" fillId="7" borderId="23" xfId="0" applyFont="1" applyFill="1" applyBorder="1" applyAlignment="1">
      <alignment horizontal="center"/>
    </xf>
    <xf numFmtId="0" fontId="59" fillId="7" borderId="10" xfId="0" applyFont="1" applyFill="1" applyBorder="1" applyAlignment="1">
      <alignment horizontal="center"/>
    </xf>
    <xf numFmtId="0" fontId="59" fillId="7" borderId="12" xfId="0" applyFont="1" applyFill="1" applyBorder="1" applyAlignment="1">
      <alignment horizontal="center"/>
    </xf>
    <xf numFmtId="0" fontId="59" fillId="7" borderId="60" xfId="0" applyFont="1" applyFill="1" applyBorder="1" applyAlignment="1">
      <alignment horizontal="center"/>
    </xf>
    <xf numFmtId="0" fontId="58" fillId="7" borderId="10" xfId="0" applyFont="1" applyFill="1" applyBorder="1" applyAlignment="1">
      <alignment horizontal="center"/>
    </xf>
    <xf numFmtId="0" fontId="58" fillId="0" borderId="20" xfId="0" applyFont="1" applyFill="1" applyBorder="1" applyAlignment="1">
      <alignment horizontal="center" vertical="center"/>
    </xf>
    <xf numFmtId="0" fontId="59" fillId="0" borderId="26" xfId="0" applyFont="1" applyFill="1" applyBorder="1" applyAlignment="1">
      <alignment horizontal="center" vertical="center"/>
    </xf>
    <xf numFmtId="0" fontId="59" fillId="0" borderId="32" xfId="0" applyFont="1" applyFill="1" applyBorder="1" applyAlignment="1">
      <alignment horizontal="center" vertical="center"/>
    </xf>
    <xf numFmtId="0" fontId="59" fillId="0" borderId="2" xfId="0" applyFont="1" applyFill="1" applyBorder="1" applyAlignment="1">
      <alignment horizontal="center"/>
    </xf>
    <xf numFmtId="0" fontId="58" fillId="0" borderId="64" xfId="0" applyFont="1" applyFill="1" applyBorder="1" applyAlignment="1">
      <alignment horizontal="center"/>
    </xf>
    <xf numFmtId="0" fontId="60" fillId="7" borderId="36" xfId="0" applyFont="1" applyFill="1" applyBorder="1" applyAlignment="1">
      <alignment horizontal="center"/>
    </xf>
    <xf numFmtId="0" fontId="58" fillId="9" borderId="2" xfId="0" applyFont="1" applyFill="1" applyBorder="1" applyAlignment="1">
      <alignment horizontal="center"/>
    </xf>
    <xf numFmtId="1" fontId="17" fillId="0" borderId="22" xfId="0" applyNumberFormat="1" applyFont="1" applyFill="1" applyBorder="1" applyAlignment="1">
      <alignment horizontal="center" vertical="center"/>
    </xf>
    <xf numFmtId="1" fontId="17" fillId="0" borderId="28" xfId="0" applyNumberFormat="1" applyFont="1" applyFill="1" applyBorder="1" applyAlignment="1">
      <alignment horizontal="center"/>
    </xf>
    <xf numFmtId="1" fontId="17" fillId="0" borderId="28" xfId="0" applyNumberFormat="1" applyFont="1" applyFill="1" applyBorder="1" applyAlignment="1">
      <alignment horizontal="center" vertical="center"/>
    </xf>
    <xf numFmtId="164" fontId="34" fillId="0" borderId="83" xfId="0" applyNumberFormat="1" applyFont="1" applyFill="1" applyBorder="1" applyAlignment="1">
      <alignment horizontal="center"/>
    </xf>
    <xf numFmtId="0" fontId="29" fillId="4" borderId="75" xfId="0" applyFont="1" applyFill="1" applyBorder="1" applyAlignment="1">
      <alignment horizontal="center" vertical="center"/>
    </xf>
    <xf numFmtId="0" fontId="17" fillId="0" borderId="121" xfId="0" applyFont="1" applyBorder="1" applyAlignment="1">
      <alignment horizontal="center"/>
    </xf>
    <xf numFmtId="0" fontId="23" fillId="0" borderId="123" xfId="0" applyFont="1" applyBorder="1" applyAlignment="1">
      <alignment horizontal="center"/>
    </xf>
    <xf numFmtId="0" fontId="23" fillId="0" borderId="121" xfId="0" applyFont="1" applyBorder="1" applyAlignment="1">
      <alignment horizontal="center"/>
    </xf>
    <xf numFmtId="0" fontId="23" fillId="0" borderId="123" xfId="0" applyFont="1" applyBorder="1" applyAlignment="1">
      <alignment horizontal="center" vertical="center"/>
    </xf>
    <xf numFmtId="0" fontId="23" fillId="0" borderId="121" xfId="0" applyFont="1" applyBorder="1" applyAlignment="1">
      <alignment horizontal="center" vertical="center"/>
    </xf>
    <xf numFmtId="1" fontId="29" fillId="4" borderId="123" xfId="0" applyNumberFormat="1" applyFont="1" applyFill="1" applyBorder="1" applyAlignment="1">
      <alignment horizontal="center" vertical="center"/>
    </xf>
    <xf numFmtId="0" fontId="18" fillId="0" borderId="71" xfId="0" applyFont="1" applyBorder="1" applyAlignment="1">
      <alignment horizontal="center"/>
    </xf>
    <xf numFmtId="0" fontId="20" fillId="0" borderId="0" xfId="0" applyFont="1" applyBorder="1" applyAlignment="1">
      <alignment horizontal="left" vertical="top" wrapText="1"/>
    </xf>
    <xf numFmtId="0" fontId="20" fillId="3" borderId="0" xfId="0" applyFont="1" applyFill="1" applyBorder="1" applyAlignment="1">
      <alignment horizontal="left"/>
    </xf>
    <xf numFmtId="1" fontId="49" fillId="0" borderId="10" xfId="0" applyNumberFormat="1" applyFont="1" applyFill="1" applyBorder="1" applyAlignment="1">
      <alignment horizontal="center" vertical="center"/>
    </xf>
    <xf numFmtId="1" fontId="49" fillId="0" borderId="25" xfId="0" applyNumberFormat="1" applyFont="1" applyFill="1" applyBorder="1" applyAlignment="1">
      <alignment horizontal="center" vertical="center"/>
    </xf>
    <xf numFmtId="1" fontId="49" fillId="0" borderId="33" xfId="0" applyNumberFormat="1" applyFont="1" applyFill="1" applyBorder="1" applyAlignment="1">
      <alignment horizontal="center" vertical="center"/>
    </xf>
    <xf numFmtId="1" fontId="49" fillId="0" borderId="34" xfId="0" applyNumberFormat="1" applyFont="1" applyFill="1" applyBorder="1" applyAlignment="1">
      <alignment horizontal="center" vertical="center"/>
    </xf>
    <xf numFmtId="0" fontId="1" fillId="0" borderId="0" xfId="0" applyFont="1" applyBorder="1"/>
    <xf numFmtId="0" fontId="4" fillId="4" borderId="0" xfId="0" applyFont="1" applyFill="1" applyAlignment="1">
      <alignment horizontal="left" vertical="top" wrapText="1"/>
    </xf>
    <xf numFmtId="0" fontId="21" fillId="9" borderId="69" xfId="0" applyFont="1" applyFill="1" applyBorder="1" applyAlignment="1">
      <alignment horizontal="center"/>
    </xf>
    <xf numFmtId="0" fontId="21" fillId="0" borderId="11" xfId="0" applyFont="1" applyFill="1" applyBorder="1" applyAlignment="1">
      <alignment horizontal="center" vertical="center"/>
    </xf>
    <xf numFmtId="0" fontId="21" fillId="9" borderId="0" xfId="0" applyFont="1" applyFill="1" applyBorder="1" applyAlignment="1">
      <alignment horizontal="center"/>
    </xf>
    <xf numFmtId="1" fontId="17" fillId="0" borderId="20" xfId="0" applyNumberFormat="1" applyFont="1" applyFill="1" applyBorder="1" applyAlignment="1">
      <alignment horizontal="center"/>
    </xf>
    <xf numFmtId="1" fontId="20" fillId="0" borderId="23" xfId="0" applyNumberFormat="1" applyFont="1" applyFill="1" applyBorder="1" applyAlignment="1">
      <alignment horizontal="center"/>
    </xf>
    <xf numFmtId="1" fontId="20" fillId="0" borderId="78" xfId="0" applyNumberFormat="1" applyFont="1" applyFill="1" applyBorder="1" applyAlignment="1">
      <alignment horizontal="center"/>
    </xf>
    <xf numFmtId="164" fontId="18" fillId="0" borderId="84" xfId="0" applyNumberFormat="1" applyFont="1" applyFill="1" applyBorder="1" applyAlignment="1">
      <alignment horizontal="center"/>
    </xf>
    <xf numFmtId="164" fontId="18" fillId="0" borderId="85" xfId="0" applyNumberFormat="1" applyFont="1" applyFill="1" applyBorder="1" applyAlignment="1">
      <alignment horizontal="center"/>
    </xf>
    <xf numFmtId="0" fontId="17" fillId="0" borderId="82" xfId="0" applyFont="1" applyFill="1" applyBorder="1" applyAlignment="1">
      <alignment horizontal="center" vertical="center"/>
    </xf>
    <xf numFmtId="1" fontId="21" fillId="0" borderId="25" xfId="0" applyNumberFormat="1" applyFont="1" applyFill="1" applyBorder="1" applyAlignment="1">
      <alignment horizontal="center"/>
    </xf>
    <xf numFmtId="1" fontId="21" fillId="0" borderId="26" xfId="0" applyNumberFormat="1" applyFont="1" applyFill="1" applyBorder="1" applyAlignment="1">
      <alignment horizontal="center"/>
    </xf>
    <xf numFmtId="0" fontId="21" fillId="0" borderId="80" xfId="0" applyFont="1" applyBorder="1" applyAlignment="1">
      <alignment horizontal="center" vertical="center"/>
    </xf>
    <xf numFmtId="0" fontId="17" fillId="0" borderId="53" xfId="0" applyFont="1" applyBorder="1" applyAlignment="1">
      <alignment horizontal="center"/>
    </xf>
    <xf numFmtId="0" fontId="21" fillId="0" borderId="22" xfId="0" applyFont="1" applyBorder="1" applyAlignment="1">
      <alignment horizontal="center"/>
    </xf>
    <xf numFmtId="0" fontId="20" fillId="0" borderId="38"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0" fillId="0" borderId="4" xfId="0" applyFont="1" applyBorder="1" applyAlignment="1">
      <alignment horizontal="center" vertical="center"/>
    </xf>
    <xf numFmtId="0" fontId="20" fillId="0" borderId="31" xfId="0" applyFont="1" applyBorder="1" applyAlignment="1">
      <alignment horizontal="center" vertical="center"/>
    </xf>
    <xf numFmtId="0" fontId="28" fillId="0" borderId="22" xfId="0" applyFont="1" applyBorder="1" applyAlignment="1">
      <alignment horizontal="center"/>
    </xf>
    <xf numFmtId="0" fontId="30" fillId="0" borderId="38" xfId="0" applyFont="1" applyBorder="1" applyAlignment="1">
      <alignment horizontal="center" vertical="center"/>
    </xf>
    <xf numFmtId="0" fontId="21" fillId="0" borderId="21" xfId="0" applyFont="1" applyBorder="1" applyAlignment="1">
      <alignment horizontal="center" vertical="center"/>
    </xf>
    <xf numFmtId="0" fontId="21" fillId="0" borderId="35" xfId="0" applyFont="1" applyBorder="1" applyAlignment="1">
      <alignment horizontal="center" vertical="center"/>
    </xf>
    <xf numFmtId="0" fontId="30" fillId="0" borderId="95" xfId="0" applyFont="1" applyBorder="1" applyAlignment="1">
      <alignment horizontal="center" vertical="center"/>
    </xf>
    <xf numFmtId="0" fontId="30" fillId="0" borderId="35" xfId="0" applyFont="1" applyBorder="1" applyAlignment="1">
      <alignment horizontal="center" vertical="center"/>
    </xf>
    <xf numFmtId="0" fontId="20" fillId="0" borderId="118" xfId="0" applyFont="1" applyBorder="1" applyAlignment="1">
      <alignment horizontal="center"/>
    </xf>
    <xf numFmtId="0" fontId="21" fillId="0" borderId="54" xfId="0" applyFont="1" applyBorder="1" applyAlignment="1">
      <alignment horizontal="center" vertical="center"/>
    </xf>
    <xf numFmtId="1" fontId="21" fillId="0" borderId="28" xfId="0" applyNumberFormat="1" applyFont="1" applyFill="1" applyBorder="1" applyAlignment="1">
      <alignment horizontal="center"/>
    </xf>
    <xf numFmtId="1" fontId="21" fillId="0" borderId="28" xfId="0" applyNumberFormat="1" applyFont="1" applyFill="1" applyBorder="1" applyAlignment="1">
      <alignment horizontal="center" vertical="center"/>
    </xf>
    <xf numFmtId="0" fontId="17" fillId="9" borderId="66" xfId="0" applyFont="1" applyFill="1" applyBorder="1" applyAlignment="1">
      <alignment horizontal="center"/>
    </xf>
    <xf numFmtId="164" fontId="17" fillId="0" borderId="82" xfId="0" applyNumberFormat="1" applyFont="1" applyFill="1" applyBorder="1" applyAlignment="1">
      <alignment horizontal="center"/>
    </xf>
    <xf numFmtId="1" fontId="17" fillId="4" borderId="79" xfId="0" applyNumberFormat="1" applyFont="1" applyFill="1" applyBorder="1" applyAlignment="1">
      <alignment horizontal="center"/>
    </xf>
    <xf numFmtId="1" fontId="17" fillId="0" borderId="24" xfId="0" applyNumberFormat="1" applyFont="1" applyFill="1" applyBorder="1" applyAlignment="1">
      <alignment horizontal="center"/>
    </xf>
    <xf numFmtId="0" fontId="28" fillId="0" borderId="20" xfId="0" applyFont="1" applyFill="1" applyBorder="1" applyAlignment="1">
      <alignment horizontal="center" vertical="center"/>
    </xf>
    <xf numFmtId="0" fontId="21" fillId="0" borderId="24" xfId="0" applyFont="1" applyFill="1" applyBorder="1" applyAlignment="1">
      <alignment horizontal="center" vertical="center"/>
    </xf>
    <xf numFmtId="0" fontId="30" fillId="0" borderId="33" xfId="0" applyFont="1" applyFill="1" applyBorder="1" applyAlignment="1">
      <alignment horizontal="center" vertical="center"/>
    </xf>
    <xf numFmtId="1" fontId="25" fillId="0" borderId="10" xfId="0" applyNumberFormat="1" applyFont="1" applyBorder="1" applyAlignment="1">
      <alignment horizontal="center"/>
    </xf>
    <xf numFmtId="0" fontId="20" fillId="0" borderId="0" xfId="0" applyFont="1" applyBorder="1" applyAlignment="1">
      <alignment horizontal="left" vertical="top" wrapText="1"/>
    </xf>
    <xf numFmtId="0" fontId="20" fillId="0" borderId="22" xfId="0" applyFont="1" applyBorder="1" applyAlignment="1">
      <alignment horizontal="center"/>
    </xf>
    <xf numFmtId="0" fontId="20" fillId="0" borderId="15" xfId="0" applyFont="1" applyBorder="1" applyAlignment="1">
      <alignment horizontal="center"/>
    </xf>
    <xf numFmtId="0" fontId="20" fillId="0" borderId="20" xfId="0" applyFont="1" applyBorder="1" applyAlignment="1">
      <alignment horizontal="center"/>
    </xf>
    <xf numFmtId="0" fontId="20" fillId="0" borderId="13" xfId="0" applyFont="1" applyBorder="1" applyAlignment="1">
      <alignment horizontal="center" vertical="center"/>
    </xf>
    <xf numFmtId="0" fontId="20" fillId="0" borderId="20" xfId="0" applyFont="1" applyBorder="1" applyAlignment="1">
      <alignment horizontal="center" vertical="center"/>
    </xf>
    <xf numFmtId="0" fontId="18" fillId="0" borderId="0" xfId="0" applyFont="1" applyBorder="1" applyAlignment="1">
      <alignment horizontal="center"/>
    </xf>
    <xf numFmtId="0" fontId="17" fillId="0" borderId="0" xfId="0" applyFont="1" applyBorder="1" applyAlignment="1">
      <alignment horizontal="left" vertical="top" wrapText="1"/>
    </xf>
    <xf numFmtId="0" fontId="18" fillId="0" borderId="0" xfId="0" applyFont="1" applyBorder="1" applyAlignment="1">
      <alignment horizontal="center" vertical="center" textRotation="90"/>
    </xf>
    <xf numFmtId="0" fontId="19" fillId="0" borderId="0" xfId="0" applyFont="1" applyBorder="1" applyAlignment="1">
      <alignment horizontal="center" vertical="center" textRotation="90"/>
    </xf>
    <xf numFmtId="0" fontId="20" fillId="0" borderId="0" xfId="0" applyFont="1" applyBorder="1" applyAlignment="1">
      <alignment horizontal="left" vertical="top" wrapText="1"/>
    </xf>
    <xf numFmtId="0" fontId="20" fillId="3" borderId="0" xfId="0" applyFont="1" applyFill="1" applyBorder="1" applyAlignment="1">
      <alignment horizontal="left"/>
    </xf>
    <xf numFmtId="1" fontId="21" fillId="0" borderId="0" xfId="0" applyNumberFormat="1" applyFont="1" applyAlignment="1">
      <alignment horizontal="left" vertical="center"/>
    </xf>
    <xf numFmtId="0" fontId="21" fillId="0" borderId="0" xfId="0" applyFont="1" applyBorder="1" applyAlignment="1">
      <alignment horizontal="left" vertical="top" wrapText="1"/>
    </xf>
    <xf numFmtId="0" fontId="20" fillId="4" borderId="0" xfId="0" applyFont="1" applyFill="1" applyBorder="1" applyAlignment="1">
      <alignment horizontal="left" vertical="top" wrapText="1"/>
    </xf>
    <xf numFmtId="0" fontId="21" fillId="0" borderId="26" xfId="0" applyFont="1" applyBorder="1" applyAlignment="1">
      <alignment horizontal="center" vertical="center"/>
    </xf>
    <xf numFmtId="0" fontId="20" fillId="4" borderId="10" xfId="0" applyFont="1" applyFill="1" applyBorder="1" applyAlignment="1">
      <alignment horizontal="center" vertical="center"/>
    </xf>
    <xf numFmtId="0" fontId="20" fillId="4" borderId="9" xfId="0" applyFont="1" applyFill="1" applyBorder="1" applyAlignment="1">
      <alignment horizontal="center" vertical="center"/>
    </xf>
    <xf numFmtId="0" fontId="20" fillId="4" borderId="25" xfId="0" applyFont="1" applyFill="1" applyBorder="1" applyAlignment="1">
      <alignment horizontal="center" vertical="center"/>
    </xf>
    <xf numFmtId="0" fontId="20" fillId="4" borderId="105" xfId="0" applyFont="1" applyFill="1" applyBorder="1" applyAlignment="1">
      <alignment horizontal="center" vertical="center"/>
    </xf>
    <xf numFmtId="0" fontId="20" fillId="4" borderId="24" xfId="0" applyFont="1" applyFill="1" applyBorder="1" applyAlignment="1">
      <alignment horizontal="center" vertical="center"/>
    </xf>
    <xf numFmtId="0" fontId="20" fillId="4" borderId="17" xfId="0" applyFont="1" applyFill="1" applyBorder="1" applyAlignment="1">
      <alignment horizontal="center" vertical="center"/>
    </xf>
    <xf numFmtId="0" fontId="20" fillId="0" borderId="10" xfId="0" applyFont="1" applyBorder="1" applyAlignment="1">
      <alignment horizontal="center" vertical="center"/>
    </xf>
    <xf numFmtId="0" fontId="20" fillId="0" borderId="9" xfId="0" applyFont="1" applyBorder="1" applyAlignment="1">
      <alignment horizontal="center" vertical="center"/>
    </xf>
    <xf numFmtId="0" fontId="27" fillId="4" borderId="10" xfId="0" applyFont="1" applyFill="1" applyBorder="1" applyAlignment="1">
      <alignment horizontal="center" vertical="center"/>
    </xf>
    <xf numFmtId="0" fontId="27" fillId="4" borderId="9" xfId="0" applyFont="1" applyFill="1" applyBorder="1" applyAlignment="1">
      <alignment horizontal="center" vertical="center"/>
    </xf>
    <xf numFmtId="0" fontId="20" fillId="0" borderId="25" xfId="0" applyFont="1" applyBorder="1" applyAlignment="1">
      <alignment horizontal="center" vertical="center"/>
    </xf>
    <xf numFmtId="1" fontId="34" fillId="0" borderId="17" xfId="0" applyNumberFormat="1" applyFont="1" applyBorder="1" applyAlignment="1">
      <alignment horizontal="center" vertical="center"/>
    </xf>
    <xf numFmtId="1" fontId="35" fillId="0" borderId="9" xfId="0" applyNumberFormat="1" applyFont="1" applyBorder="1" applyAlignment="1">
      <alignment horizontal="center" vertical="center"/>
    </xf>
    <xf numFmtId="0" fontId="18" fillId="0" borderId="55" xfId="0" applyFont="1" applyFill="1" applyBorder="1" applyAlignment="1">
      <alignment horizontal="center" vertical="center"/>
    </xf>
    <xf numFmtId="0" fontId="20" fillId="0" borderId="16" xfId="0" applyFont="1" applyBorder="1" applyAlignment="1">
      <alignment horizontal="center" vertical="center"/>
    </xf>
    <xf numFmtId="0" fontId="20" fillId="0" borderId="18" xfId="0" applyNumberFormat="1" applyFont="1" applyBorder="1" applyAlignment="1">
      <alignment horizontal="center" vertical="center"/>
    </xf>
    <xf numFmtId="0" fontId="20" fillId="0" borderId="73" xfId="0" applyNumberFormat="1" applyFont="1" applyBorder="1" applyAlignment="1">
      <alignment horizontal="center" vertical="center"/>
    </xf>
    <xf numFmtId="0" fontId="20" fillId="0" borderId="124" xfId="0" applyFont="1" applyBorder="1" applyAlignment="1">
      <alignment horizontal="center" vertical="center"/>
    </xf>
    <xf numFmtId="0" fontId="20" fillId="0" borderId="71" xfId="0" applyFont="1" applyBorder="1" applyAlignment="1">
      <alignment horizontal="center" vertical="center"/>
    </xf>
    <xf numFmtId="0" fontId="27" fillId="0" borderId="10" xfId="0" applyFont="1" applyFill="1" applyBorder="1" applyAlignment="1">
      <alignment horizontal="center" vertical="center"/>
    </xf>
    <xf numFmtId="0" fontId="27" fillId="0" borderId="9" xfId="0" applyFont="1" applyFill="1" applyBorder="1" applyAlignment="1">
      <alignment horizontal="center" vertical="center"/>
    </xf>
    <xf numFmtId="0" fontId="20" fillId="0" borderId="63" xfId="0" applyFont="1" applyBorder="1" applyAlignment="1">
      <alignment horizontal="center" vertical="center"/>
    </xf>
    <xf numFmtId="0" fontId="20" fillId="0" borderId="61" xfId="0" applyFont="1" applyBorder="1" applyAlignment="1">
      <alignment horizontal="center" vertical="center"/>
    </xf>
    <xf numFmtId="1" fontId="20" fillId="0" borderId="18" xfId="0" applyNumberFormat="1" applyFont="1" applyBorder="1" applyAlignment="1">
      <alignment horizontal="center" vertical="center"/>
    </xf>
    <xf numFmtId="1" fontId="20" fillId="0" borderId="73" xfId="0" applyNumberFormat="1" applyFont="1" applyBorder="1" applyAlignment="1">
      <alignment horizontal="center" vertical="center"/>
    </xf>
    <xf numFmtId="0" fontId="20" fillId="0" borderId="19" xfId="0" applyFont="1" applyBorder="1" applyAlignment="1">
      <alignment horizontal="center" vertical="center"/>
    </xf>
    <xf numFmtId="0" fontId="20" fillId="0" borderId="8" xfId="0" applyFont="1" applyBorder="1" applyAlignment="1">
      <alignment horizontal="center" vertical="center"/>
    </xf>
    <xf numFmtId="0" fontId="20" fillId="0" borderId="11"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24" xfId="0" applyFont="1" applyBorder="1" applyAlignment="1">
      <alignment horizontal="center" vertical="center"/>
    </xf>
    <xf numFmtId="0" fontId="20" fillId="0" borderId="17" xfId="0" applyFont="1" applyBorder="1" applyAlignment="1">
      <alignment horizontal="center" vertical="center"/>
    </xf>
    <xf numFmtId="0" fontId="27" fillId="0" borderId="10" xfId="0" applyFont="1" applyBorder="1" applyAlignment="1">
      <alignment horizontal="center" vertical="center"/>
    </xf>
    <xf numFmtId="0" fontId="27" fillId="0" borderId="9" xfId="0" applyFont="1" applyBorder="1" applyAlignment="1">
      <alignment horizontal="center" vertical="center"/>
    </xf>
    <xf numFmtId="0" fontId="20" fillId="0" borderId="10"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25" xfId="0" applyFont="1" applyFill="1" applyBorder="1" applyAlignment="1">
      <alignment horizontal="center" vertical="center"/>
    </xf>
    <xf numFmtId="0" fontId="21" fillId="0" borderId="23" xfId="0" applyFont="1" applyFill="1" applyBorder="1" applyAlignment="1">
      <alignment horizontal="center" vertical="center"/>
    </xf>
    <xf numFmtId="0" fontId="24" fillId="0" borderId="23" xfId="0" applyFont="1" applyFill="1" applyBorder="1" applyAlignment="1">
      <alignment horizontal="center" vertical="center"/>
    </xf>
    <xf numFmtId="0" fontId="17" fillId="0" borderId="9" xfId="0" applyFont="1" applyFill="1" applyBorder="1" applyAlignment="1">
      <alignment horizontal="center" vertical="center"/>
    </xf>
    <xf numFmtId="1" fontId="25" fillId="0" borderId="23" xfId="0" applyNumberFormat="1" applyFont="1" applyBorder="1" applyAlignment="1">
      <alignment horizontal="center" vertical="center"/>
    </xf>
    <xf numFmtId="1" fontId="25" fillId="0" borderId="9" xfId="0" applyNumberFormat="1" applyFont="1" applyBorder="1" applyAlignment="1">
      <alignment horizontal="center" vertical="center"/>
    </xf>
    <xf numFmtId="0" fontId="21" fillId="0" borderId="105" xfId="0" applyFont="1" applyBorder="1" applyAlignment="1">
      <alignment horizontal="center" vertical="center"/>
    </xf>
    <xf numFmtId="0" fontId="21" fillId="0" borderId="17"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8" fillId="0" borderId="23" xfId="0" applyFont="1" applyFill="1" applyBorder="1" applyAlignment="1">
      <alignment horizontal="center" vertical="center"/>
    </xf>
    <xf numFmtId="0" fontId="20" fillId="4" borderId="26" xfId="0" applyFont="1" applyFill="1" applyBorder="1" applyAlignment="1">
      <alignment horizontal="center" vertical="center"/>
    </xf>
    <xf numFmtId="0" fontId="20" fillId="0" borderId="105" xfId="0" applyFont="1" applyBorder="1" applyAlignment="1">
      <alignment horizontal="center" vertical="center"/>
    </xf>
    <xf numFmtId="0" fontId="20" fillId="0" borderId="26" xfId="0" applyFont="1" applyBorder="1" applyAlignment="1">
      <alignment horizontal="center" vertical="center"/>
    </xf>
    <xf numFmtId="0" fontId="20" fillId="0" borderId="11" xfId="0" applyFont="1" applyBorder="1" applyAlignment="1">
      <alignment horizontal="center" vertical="center"/>
    </xf>
    <xf numFmtId="0" fontId="20" fillId="0" borderId="18" xfId="0" applyFont="1" applyBorder="1" applyAlignment="1">
      <alignment horizontal="center" vertical="center"/>
    </xf>
    <xf numFmtId="0" fontId="20" fillId="0" borderId="51" xfId="0" applyFont="1" applyBorder="1" applyAlignment="1">
      <alignment horizontal="center" vertical="center"/>
    </xf>
    <xf numFmtId="0" fontId="20" fillId="0" borderId="76" xfId="0" applyFont="1" applyBorder="1" applyAlignment="1">
      <alignment horizontal="center" vertical="center"/>
    </xf>
    <xf numFmtId="0" fontId="20" fillId="0" borderId="45" xfId="0" applyFont="1" applyBorder="1" applyAlignment="1">
      <alignment horizontal="center" vertical="center"/>
    </xf>
    <xf numFmtId="1" fontId="21" fillId="0" borderId="123" xfId="0" applyNumberFormat="1" applyFont="1" applyBorder="1" applyAlignment="1">
      <alignment horizontal="center" vertical="center"/>
    </xf>
    <xf numFmtId="0" fontId="20" fillId="0" borderId="23" xfId="0" applyFont="1" applyFill="1" applyBorder="1" applyAlignment="1">
      <alignment horizontal="center" vertical="center"/>
    </xf>
    <xf numFmtId="0" fontId="27" fillId="0" borderId="23"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23" xfId="0" applyFont="1" applyBorder="1" applyAlignment="1">
      <alignment horizontal="center" vertical="center"/>
    </xf>
    <xf numFmtId="0" fontId="20" fillId="0" borderId="73" xfId="0" applyFont="1" applyBorder="1" applyAlignment="1">
      <alignment horizontal="center" vertical="center"/>
    </xf>
    <xf numFmtId="0" fontId="20" fillId="0" borderId="123" xfId="0" applyFont="1" applyBorder="1" applyAlignment="1">
      <alignment horizontal="center" vertical="center"/>
    </xf>
    <xf numFmtId="0" fontId="27" fillId="0" borderId="23" xfId="0" applyFont="1" applyBorder="1" applyAlignment="1">
      <alignment horizontal="center" vertical="center"/>
    </xf>
    <xf numFmtId="1" fontId="20" fillId="0" borderId="13" xfId="0" applyNumberFormat="1" applyFont="1" applyBorder="1" applyAlignment="1">
      <alignment horizontal="center" vertical="center"/>
    </xf>
    <xf numFmtId="0" fontId="27" fillId="4" borderId="23" xfId="0" applyFont="1" applyFill="1" applyBorder="1" applyAlignment="1">
      <alignment horizontal="center" vertical="center"/>
    </xf>
    <xf numFmtId="0" fontId="20" fillId="0" borderId="78" xfId="0" applyFont="1" applyBorder="1" applyAlignment="1">
      <alignment horizontal="center" vertical="center"/>
    </xf>
    <xf numFmtId="0" fontId="20" fillId="4" borderId="12" xfId="0" applyFont="1" applyFill="1" applyBorder="1" applyAlignment="1">
      <alignment horizontal="center" vertical="center"/>
    </xf>
    <xf numFmtId="0" fontId="20" fillId="4" borderId="23" xfId="0" applyFont="1" applyFill="1" applyBorder="1" applyAlignment="1">
      <alignment horizontal="center" vertical="center"/>
    </xf>
    <xf numFmtId="0" fontId="20" fillId="4" borderId="78"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2" xfId="0" applyFont="1" applyBorder="1" applyAlignment="1">
      <alignment horizontal="center" vertical="center"/>
    </xf>
    <xf numFmtId="0" fontId="20" fillId="0" borderId="34" xfId="0" applyFont="1" applyBorder="1" applyAlignment="1">
      <alignment horizontal="center" vertical="center"/>
    </xf>
    <xf numFmtId="0" fontId="27" fillId="4" borderId="33" xfId="0" applyFont="1" applyFill="1" applyBorder="1" applyAlignment="1">
      <alignment horizontal="center" vertical="center"/>
    </xf>
    <xf numFmtId="0" fontId="20" fillId="0" borderId="30" xfId="0" applyFont="1" applyBorder="1" applyAlignment="1">
      <alignment horizontal="center" vertical="center"/>
    </xf>
    <xf numFmtId="0" fontId="20" fillId="0" borderId="32" xfId="0" applyFont="1" applyBorder="1" applyAlignment="1">
      <alignment horizontal="center" vertical="center"/>
    </xf>
    <xf numFmtId="0" fontId="27" fillId="0" borderId="16" xfId="0" applyFont="1" applyBorder="1" applyAlignment="1">
      <alignment horizontal="center" vertical="center"/>
    </xf>
    <xf numFmtId="0" fontId="20" fillId="0" borderId="29" xfId="0" applyFont="1" applyBorder="1" applyAlignment="1">
      <alignment horizontal="center" vertical="center"/>
    </xf>
    <xf numFmtId="0" fontId="27" fillId="0" borderId="33" xfId="0" applyFont="1" applyFill="1" applyBorder="1" applyAlignment="1">
      <alignment horizontal="center" vertical="center"/>
    </xf>
    <xf numFmtId="0" fontId="20" fillId="0" borderId="33" xfId="0" applyFont="1" applyFill="1" applyBorder="1" applyAlignment="1">
      <alignment horizontal="center" vertical="center"/>
    </xf>
    <xf numFmtId="0" fontId="21" fillId="0" borderId="71" xfId="0" applyFont="1" applyBorder="1" applyAlignment="1">
      <alignment horizontal="center"/>
    </xf>
    <xf numFmtId="0" fontId="20" fillId="0" borderId="91" xfId="0" applyFont="1" applyBorder="1" applyAlignment="1">
      <alignment horizontal="center" vertical="center"/>
    </xf>
    <xf numFmtId="0" fontId="20" fillId="0" borderId="127" xfId="0" applyFont="1" applyBorder="1" applyAlignment="1">
      <alignment horizontal="center" vertical="center"/>
    </xf>
    <xf numFmtId="0" fontId="20" fillId="0" borderId="93" xfId="0" applyFont="1" applyBorder="1" applyAlignment="1">
      <alignment horizontal="center" vertical="center"/>
    </xf>
    <xf numFmtId="0" fontId="32" fillId="0" borderId="9" xfId="0" applyFont="1" applyBorder="1" applyAlignment="1">
      <alignment horizontal="center" vertical="center" textRotation="90" wrapText="1"/>
    </xf>
    <xf numFmtId="0" fontId="18" fillId="0" borderId="56" xfId="0" applyFont="1" applyBorder="1" applyAlignment="1">
      <alignment horizontal="center"/>
    </xf>
    <xf numFmtId="0" fontId="18" fillId="0" borderId="65" xfId="0" applyFont="1" applyBorder="1" applyAlignment="1">
      <alignment horizontal="center"/>
    </xf>
    <xf numFmtId="0" fontId="21" fillId="0" borderId="11" xfId="0" applyFont="1" applyBorder="1" applyAlignment="1">
      <alignment horizont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0" fillId="0" borderId="11" xfId="0" applyFont="1" applyBorder="1" applyAlignment="1">
      <alignment horizontal="center"/>
    </xf>
    <xf numFmtId="0" fontId="20" fillId="0" borderId="28" xfId="0" applyFont="1" applyBorder="1" applyAlignment="1">
      <alignment horizontal="center"/>
    </xf>
    <xf numFmtId="0" fontId="20" fillId="0" borderId="10" xfId="0" applyFont="1" applyBorder="1" applyAlignment="1">
      <alignment horizontal="center"/>
    </xf>
    <xf numFmtId="0" fontId="17" fillId="0" borderId="0" xfId="0" applyFont="1" applyAlignment="1">
      <alignment horizontal="left"/>
    </xf>
    <xf numFmtId="0" fontId="13" fillId="0" borderId="28" xfId="0" applyFont="1" applyBorder="1" applyAlignment="1">
      <alignment horizontal="center" vertical="top" wrapText="1"/>
    </xf>
    <xf numFmtId="0" fontId="13" fillId="0" borderId="26" xfId="0" applyFont="1" applyBorder="1" applyAlignment="1">
      <alignment horizontal="center" vertical="top" wrapText="1"/>
    </xf>
    <xf numFmtId="0" fontId="13" fillId="0" borderId="11" xfId="0" applyFont="1" applyBorder="1" applyAlignment="1">
      <alignment horizontal="center" vertical="top" wrapText="1"/>
    </xf>
    <xf numFmtId="0" fontId="41" fillId="0" borderId="0" xfId="0" applyFont="1" applyAlignment="1">
      <alignment horizontal="center" vertical="top"/>
    </xf>
    <xf numFmtId="1" fontId="21" fillId="0" borderId="32" xfId="0" applyNumberFormat="1" applyFont="1" applyFill="1" applyBorder="1" applyAlignment="1">
      <alignment horizontal="center" vertical="center"/>
    </xf>
    <xf numFmtId="0" fontId="17" fillId="0" borderId="16" xfId="0" applyFont="1" applyFill="1" applyBorder="1" applyAlignment="1">
      <alignment horizontal="center" vertical="center"/>
    </xf>
    <xf numFmtId="0" fontId="28" fillId="0" borderId="79" xfId="0" applyFont="1" applyBorder="1" applyAlignment="1">
      <alignment horizontal="center" vertical="center"/>
    </xf>
    <xf numFmtId="0" fontId="49" fillId="0" borderId="120" xfId="0" applyFont="1" applyBorder="1" applyAlignment="1">
      <alignment horizontal="center" vertical="center"/>
    </xf>
    <xf numFmtId="0" fontId="15" fillId="4" borderId="20" xfId="0" applyFont="1" applyFill="1" applyBorder="1" applyAlignment="1">
      <alignment horizontal="center" vertical="center"/>
    </xf>
    <xf numFmtId="0" fontId="15" fillId="4" borderId="13" xfId="0" applyFont="1" applyFill="1" applyBorder="1" applyAlignment="1">
      <alignment horizontal="center" vertical="center"/>
    </xf>
    <xf numFmtId="0" fontId="63" fillId="0" borderId="13" xfId="0" applyFont="1" applyBorder="1" applyAlignment="1">
      <alignment horizontal="center" vertical="center"/>
    </xf>
    <xf numFmtId="0" fontId="63" fillId="0" borderId="120" xfId="0" applyFont="1" applyBorder="1" applyAlignment="1">
      <alignment horizontal="center" vertical="center"/>
    </xf>
    <xf numFmtId="0" fontId="49" fillId="0" borderId="12" xfId="0" applyFont="1" applyFill="1" applyBorder="1" applyAlignment="1">
      <alignment horizontal="center" vertical="center"/>
    </xf>
    <xf numFmtId="0" fontId="49" fillId="0" borderId="20" xfId="0" applyFont="1" applyFill="1" applyBorder="1" applyAlignment="1">
      <alignment horizontal="center" vertical="center"/>
    </xf>
    <xf numFmtId="0" fontId="21" fillId="0" borderId="15" xfId="0" applyFont="1" applyFill="1" applyBorder="1" applyAlignment="1">
      <alignment horizontal="center" vertical="center"/>
    </xf>
    <xf numFmtId="0" fontId="28" fillId="0" borderId="24" xfId="0" applyFont="1" applyBorder="1" applyAlignment="1">
      <alignment horizontal="center" vertical="center"/>
    </xf>
    <xf numFmtId="0" fontId="49" fillId="0" borderId="121" xfId="0" applyFont="1" applyBorder="1" applyAlignment="1">
      <alignment horizontal="center" vertical="center"/>
    </xf>
    <xf numFmtId="0" fontId="49" fillId="0" borderId="24" xfId="0" applyFont="1" applyBorder="1" applyAlignment="1">
      <alignment horizontal="center" vertical="center"/>
    </xf>
    <xf numFmtId="0" fontId="49" fillId="0" borderId="26" xfId="0" applyFont="1" applyFill="1" applyBorder="1" applyAlignment="1">
      <alignment horizontal="center" vertical="center"/>
    </xf>
    <xf numFmtId="0" fontId="28" fillId="0" borderId="25" xfId="0" applyFont="1" applyBorder="1" applyAlignment="1">
      <alignment horizontal="center" vertical="center"/>
    </xf>
    <xf numFmtId="0" fontId="21" fillId="0" borderId="19" xfId="0" applyFont="1" applyBorder="1" applyAlignment="1">
      <alignment horizontal="center" vertical="center"/>
    </xf>
    <xf numFmtId="0" fontId="49" fillId="0" borderId="19" xfId="0" applyFont="1" applyFill="1" applyBorder="1" applyAlignment="1">
      <alignment horizontal="center" vertical="center"/>
    </xf>
    <xf numFmtId="0" fontId="28" fillId="0" borderId="29" xfId="0" applyFont="1" applyBorder="1" applyAlignment="1">
      <alignment horizontal="center" vertical="center"/>
    </xf>
    <xf numFmtId="0" fontId="49" fillId="0" borderId="122" xfId="0" applyFont="1" applyBorder="1" applyAlignment="1">
      <alignment horizontal="center" vertical="center"/>
    </xf>
    <xf numFmtId="0" fontId="49" fillId="0" borderId="29" xfId="0" applyFont="1" applyBorder="1" applyAlignment="1">
      <alignment horizontal="center" vertical="center"/>
    </xf>
    <xf numFmtId="0" fontId="21" fillId="0" borderId="34" xfId="0" applyFont="1" applyFill="1" applyBorder="1" applyAlignment="1">
      <alignment horizontal="center" vertical="center"/>
    </xf>
    <xf numFmtId="0" fontId="15" fillId="4" borderId="58" xfId="0" applyFont="1" applyFill="1" applyBorder="1" applyAlignment="1">
      <alignment horizontal="center" vertical="top"/>
    </xf>
    <xf numFmtId="0" fontId="21" fillId="0" borderId="60" xfId="0" applyFont="1" applyBorder="1" applyAlignment="1">
      <alignment horizontal="center" vertical="center"/>
    </xf>
    <xf numFmtId="0" fontId="21" fillId="0" borderId="106" xfId="0" applyFont="1" applyBorder="1" applyAlignment="1">
      <alignment horizontal="center" vertical="center"/>
    </xf>
    <xf numFmtId="0" fontId="17" fillId="0" borderId="123" xfId="0" applyFont="1" applyBorder="1" applyAlignment="1">
      <alignment horizontal="center" vertical="center"/>
    </xf>
    <xf numFmtId="0" fontId="18" fillId="0" borderId="73" xfId="0" applyFont="1" applyFill="1" applyBorder="1" applyAlignment="1">
      <alignment horizontal="center" vertical="center"/>
    </xf>
    <xf numFmtId="1" fontId="20" fillId="0" borderId="78" xfId="0" applyNumberFormat="1" applyFont="1" applyBorder="1" applyAlignment="1">
      <alignment horizontal="center" vertical="center"/>
    </xf>
    <xf numFmtId="0" fontId="21" fillId="0" borderId="27" xfId="0" applyFont="1" applyBorder="1" applyAlignment="1">
      <alignment horizontal="center" vertical="center"/>
    </xf>
    <xf numFmtId="0" fontId="21" fillId="0" borderId="121" xfId="0" applyFont="1" applyBorder="1" applyAlignment="1">
      <alignment horizontal="center" vertical="center"/>
    </xf>
    <xf numFmtId="0" fontId="21" fillId="7" borderId="108" xfId="0" applyFont="1" applyFill="1" applyBorder="1"/>
    <xf numFmtId="0" fontId="28" fillId="7" borderId="83" xfId="0" applyFont="1" applyFill="1" applyBorder="1" applyAlignment="1">
      <alignment horizontal="center" vertical="center"/>
    </xf>
    <xf numFmtId="0" fontId="28" fillId="7" borderId="56" xfId="0" applyFont="1" applyFill="1" applyBorder="1" applyAlignment="1">
      <alignment horizontal="center" vertical="center"/>
    </xf>
    <xf numFmtId="1" fontId="17" fillId="7" borderId="108" xfId="0" applyNumberFormat="1" applyFont="1" applyFill="1" applyBorder="1" applyAlignment="1">
      <alignment horizontal="center" vertical="center"/>
    </xf>
    <xf numFmtId="1" fontId="34" fillId="7" borderId="108" xfId="0" applyNumberFormat="1" applyFont="1" applyFill="1" applyBorder="1" applyAlignment="1">
      <alignment horizontal="center" vertical="center"/>
    </xf>
    <xf numFmtId="1" fontId="17" fillId="7" borderId="1" xfId="0" applyNumberFormat="1" applyFont="1" applyFill="1" applyBorder="1" applyAlignment="1">
      <alignment horizontal="center" vertical="center"/>
    </xf>
    <xf numFmtId="1" fontId="17" fillId="7" borderId="60" xfId="0" applyNumberFormat="1" applyFont="1" applyFill="1" applyBorder="1" applyAlignment="1">
      <alignment horizontal="center" vertical="center"/>
    </xf>
    <xf numFmtId="1" fontId="17" fillId="7" borderId="59" xfId="0" applyNumberFormat="1" applyFont="1" applyFill="1" applyBorder="1" applyAlignment="1">
      <alignment horizontal="center" vertical="center"/>
    </xf>
    <xf numFmtId="1" fontId="17" fillId="7" borderId="106" xfId="0" applyNumberFormat="1" applyFont="1" applyFill="1" applyBorder="1" applyAlignment="1">
      <alignment horizontal="center" vertical="center"/>
    </xf>
    <xf numFmtId="1" fontId="17" fillId="7" borderId="75" xfId="0" applyNumberFormat="1" applyFont="1" applyFill="1" applyBorder="1" applyAlignment="1">
      <alignment horizontal="center" vertical="center"/>
    </xf>
    <xf numFmtId="1" fontId="17" fillId="7" borderId="112" xfId="0" applyNumberFormat="1" applyFont="1" applyFill="1" applyBorder="1" applyAlignment="1">
      <alignment horizontal="center" vertical="center"/>
    </xf>
    <xf numFmtId="1" fontId="17" fillId="0" borderId="24" xfId="0" applyNumberFormat="1" applyFont="1" applyFill="1" applyBorder="1" applyAlignment="1">
      <alignment horizontal="center" vertical="center"/>
    </xf>
    <xf numFmtId="1" fontId="29" fillId="0" borderId="24" xfId="0" applyNumberFormat="1" applyFont="1" applyFill="1" applyBorder="1" applyAlignment="1">
      <alignment horizontal="center"/>
    </xf>
    <xf numFmtId="1" fontId="21" fillId="0" borderId="24" xfId="0" applyNumberFormat="1" applyFont="1" applyFill="1" applyBorder="1" applyAlignment="1">
      <alignment horizontal="center" vertical="center"/>
    </xf>
    <xf numFmtId="0" fontId="0" fillId="0" borderId="0" xfId="0" applyBorder="1"/>
    <xf numFmtId="0" fontId="20" fillId="0" borderId="18" xfId="0" applyFont="1" applyBorder="1" applyAlignment="1">
      <alignment horizontal="center" vertical="center"/>
    </xf>
    <xf numFmtId="0" fontId="20" fillId="0" borderId="9" xfId="0" applyFont="1" applyBorder="1" applyAlignment="1">
      <alignment horizontal="center" vertical="center"/>
    </xf>
    <xf numFmtId="0" fontId="20" fillId="0" borderId="105" xfId="0" applyFont="1" applyBorder="1" applyAlignment="1">
      <alignment horizontal="center" vertical="center"/>
    </xf>
    <xf numFmtId="0" fontId="20" fillId="0" borderId="17" xfId="0" applyFont="1" applyBorder="1" applyAlignment="1">
      <alignment horizontal="center" vertical="center"/>
    </xf>
    <xf numFmtId="0" fontId="27" fillId="4" borderId="9" xfId="0" applyFont="1" applyFill="1" applyBorder="1" applyAlignment="1">
      <alignment horizontal="center" vertical="center"/>
    </xf>
    <xf numFmtId="0" fontId="27" fillId="0" borderId="9" xfId="0" applyFont="1" applyBorder="1" applyAlignment="1">
      <alignment horizontal="center" vertical="center"/>
    </xf>
    <xf numFmtId="0" fontId="20" fillId="4" borderId="9" xfId="0" applyFont="1" applyFill="1" applyBorder="1" applyAlignment="1">
      <alignment horizontal="center" vertical="center"/>
    </xf>
    <xf numFmtId="0" fontId="20" fillId="4" borderId="105" xfId="0" applyFont="1" applyFill="1" applyBorder="1" applyAlignment="1">
      <alignment horizontal="center" vertical="center"/>
    </xf>
    <xf numFmtId="0" fontId="20" fillId="4" borderId="17" xfId="0" applyFont="1" applyFill="1" applyBorder="1" applyAlignment="1">
      <alignment horizontal="center" vertical="center"/>
    </xf>
    <xf numFmtId="0" fontId="20" fillId="0" borderId="19" xfId="0" applyFont="1" applyBorder="1" applyAlignment="1">
      <alignment horizontal="center" vertical="center"/>
    </xf>
    <xf numFmtId="0" fontId="20" fillId="0" borderId="27" xfId="0" applyFont="1" applyBorder="1" applyAlignment="1">
      <alignment horizontal="left" vertical="center" wrapText="1"/>
    </xf>
    <xf numFmtId="0" fontId="12" fillId="0" borderId="0" xfId="0" applyFont="1" applyBorder="1" applyAlignment="1">
      <alignment horizontal="left" vertical="top" wrapText="1"/>
    </xf>
    <xf numFmtId="0" fontId="7" fillId="0" borderId="0" xfId="0" applyFont="1" applyAlignment="1">
      <alignment horizontal="left"/>
    </xf>
    <xf numFmtId="0" fontId="14" fillId="0" borderId="58" xfId="0" applyFont="1" applyBorder="1" applyAlignment="1">
      <alignment horizontal="center" vertical="top" wrapText="1"/>
    </xf>
    <xf numFmtId="0" fontId="14" fillId="0" borderId="40" xfId="0" applyFont="1" applyBorder="1" applyAlignment="1">
      <alignment horizontal="center" vertical="top" wrapText="1"/>
    </xf>
    <xf numFmtId="0" fontId="14" fillId="0" borderId="14" xfId="0" applyFont="1" applyBorder="1" applyAlignment="1">
      <alignment horizontal="center" vertical="top" wrapText="1"/>
    </xf>
    <xf numFmtId="0" fontId="4" fillId="0" borderId="0" xfId="0" applyFont="1" applyAlignment="1">
      <alignment horizontal="left"/>
    </xf>
    <xf numFmtId="0" fontId="10" fillId="0" borderId="0" xfId="0" applyFont="1" applyAlignment="1">
      <alignment horizontal="center" vertical="center" wrapText="1"/>
    </xf>
    <xf numFmtId="0" fontId="28" fillId="0" borderId="23" xfId="0" applyFont="1" applyFill="1" applyBorder="1" applyAlignment="1">
      <alignment horizontal="center" vertical="center"/>
    </xf>
    <xf numFmtId="0" fontId="14" fillId="0" borderId="0" xfId="0" applyFont="1" applyAlignment="1">
      <alignment vertical="top"/>
    </xf>
    <xf numFmtId="0" fontId="30" fillId="4" borderId="79" xfId="0" applyFont="1" applyFill="1" applyBorder="1" applyAlignment="1">
      <alignment horizontal="center"/>
    </xf>
    <xf numFmtId="0" fontId="30" fillId="0" borderId="79" xfId="0" applyFont="1" applyBorder="1" applyAlignment="1">
      <alignment horizontal="center"/>
    </xf>
    <xf numFmtId="0" fontId="28" fillId="4" borderId="12" xfId="0" applyFont="1" applyFill="1" applyBorder="1" applyAlignment="1">
      <alignment horizontal="center" vertical="center"/>
    </xf>
    <xf numFmtId="0" fontId="28" fillId="4" borderId="24" xfId="0" applyFont="1" applyFill="1" applyBorder="1" applyAlignment="1">
      <alignment horizontal="center" vertical="center"/>
    </xf>
    <xf numFmtId="0" fontId="28" fillId="0" borderId="12" xfId="0" applyFont="1" applyBorder="1" applyAlignment="1">
      <alignment horizontal="center" vertical="center"/>
    </xf>
    <xf numFmtId="0" fontId="28" fillId="4" borderId="24" xfId="0" applyFont="1" applyFill="1" applyBorder="1" applyAlignment="1">
      <alignment horizont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18" fillId="0" borderId="37" xfId="0" applyFont="1" applyBorder="1" applyAlignment="1">
      <alignment horizontal="center" vertical="center"/>
    </xf>
    <xf numFmtId="1" fontId="49" fillId="0" borderId="124" xfId="0" applyNumberFormat="1" applyFont="1" applyBorder="1" applyAlignment="1">
      <alignment horizontal="center"/>
    </xf>
    <xf numFmtId="0" fontId="29" fillId="0" borderId="30" xfId="0" applyFont="1" applyBorder="1" applyAlignment="1">
      <alignment horizontal="center"/>
    </xf>
    <xf numFmtId="0" fontId="28" fillId="0" borderId="105" xfId="0" applyFont="1" applyBorder="1" applyAlignment="1">
      <alignment horizontal="center"/>
    </xf>
    <xf numFmtId="0" fontId="58" fillId="4" borderId="10" xfId="0" applyFont="1" applyFill="1" applyBorder="1" applyAlignment="1">
      <alignment horizontal="center"/>
    </xf>
    <xf numFmtId="0" fontId="29" fillId="4" borderId="10" xfId="0" applyFont="1" applyFill="1" applyBorder="1" applyAlignment="1">
      <alignment horizontal="center" vertical="center"/>
    </xf>
    <xf numFmtId="0" fontId="28" fillId="4" borderId="25" xfId="0" applyFont="1" applyFill="1" applyBorder="1" applyAlignment="1">
      <alignment horizontal="center" vertical="center"/>
    </xf>
    <xf numFmtId="0" fontId="17" fillId="4" borderId="64" xfId="0" applyFont="1" applyFill="1" applyBorder="1" applyAlignment="1">
      <alignment horizontal="center" vertical="center"/>
    </xf>
    <xf numFmtId="0" fontId="29" fillId="4" borderId="59" xfId="0" applyFont="1" applyFill="1" applyBorder="1" applyAlignment="1">
      <alignment horizontal="center" vertical="center"/>
    </xf>
    <xf numFmtId="0" fontId="29" fillId="4" borderId="112" xfId="0" applyFont="1" applyFill="1" applyBorder="1" applyAlignment="1">
      <alignment horizontal="center" vertical="center"/>
    </xf>
    <xf numFmtId="0" fontId="30" fillId="0" borderId="90" xfId="0" applyFont="1" applyBorder="1" applyAlignment="1">
      <alignment horizontal="center"/>
    </xf>
    <xf numFmtId="0" fontId="30" fillId="0" borderId="110" xfId="0" applyFont="1" applyBorder="1" applyAlignment="1">
      <alignment horizontal="center"/>
    </xf>
    <xf numFmtId="0" fontId="30" fillId="0" borderId="38" xfId="0" applyFont="1" applyBorder="1" applyAlignment="1">
      <alignment horizontal="center"/>
    </xf>
    <xf numFmtId="0" fontId="51" fillId="0" borderId="18" xfId="0" applyFont="1" applyBorder="1" applyAlignment="1">
      <alignment horizontal="center"/>
    </xf>
    <xf numFmtId="0" fontId="50" fillId="0" borderId="124" xfId="0" applyFont="1" applyBorder="1" applyAlignment="1">
      <alignment horizontal="center"/>
    </xf>
    <xf numFmtId="0" fontId="52" fillId="0" borderId="38" xfId="0" applyFont="1" applyBorder="1" applyAlignment="1">
      <alignment horizontal="center"/>
    </xf>
    <xf numFmtId="0" fontId="15" fillId="0" borderId="77" xfId="0" applyFont="1" applyFill="1" applyBorder="1" applyAlignment="1">
      <alignment horizontal="center"/>
    </xf>
    <xf numFmtId="0" fontId="52" fillId="0" borderId="9" xfId="0" applyFont="1" applyFill="1" applyBorder="1" applyAlignment="1">
      <alignment horizontal="center"/>
    </xf>
    <xf numFmtId="0" fontId="15" fillId="0" borderId="9" xfId="0" applyFont="1" applyFill="1" applyBorder="1" applyAlignment="1">
      <alignment horizontal="center"/>
    </xf>
    <xf numFmtId="0" fontId="15" fillId="0" borderId="105" xfId="0" applyFont="1" applyFill="1" applyBorder="1" applyAlignment="1">
      <alignment horizontal="center"/>
    </xf>
    <xf numFmtId="0" fontId="15" fillId="0" borderId="19" xfId="0" applyFont="1" applyFill="1" applyBorder="1" applyAlignment="1">
      <alignment horizontal="center"/>
    </xf>
    <xf numFmtId="0" fontId="15" fillId="0" borderId="18" xfId="0" applyFont="1" applyFill="1" applyBorder="1" applyAlignment="1">
      <alignment horizontal="center"/>
    </xf>
    <xf numFmtId="0" fontId="15" fillId="0" borderId="8" xfId="0" applyFont="1" applyFill="1" applyBorder="1" applyAlignment="1">
      <alignment horizontal="center"/>
    </xf>
    <xf numFmtId="0" fontId="15" fillId="0" borderId="21" xfId="0" applyFont="1" applyFill="1" applyBorder="1" applyAlignment="1">
      <alignment horizontal="center"/>
    </xf>
    <xf numFmtId="0" fontId="18" fillId="0" borderId="77" xfId="0" applyFont="1" applyFill="1" applyBorder="1" applyAlignment="1">
      <alignment horizontal="center"/>
    </xf>
    <xf numFmtId="0" fontId="18" fillId="0" borderId="9" xfId="0" applyFont="1" applyFill="1" applyBorder="1" applyAlignment="1">
      <alignment horizontal="center"/>
    </xf>
    <xf numFmtId="0" fontId="23" fillId="0" borderId="9" xfId="0" applyFont="1" applyFill="1" applyBorder="1" applyAlignment="1">
      <alignment horizontal="center"/>
    </xf>
    <xf numFmtId="0" fontId="23" fillId="0" borderId="77" xfId="0" applyFont="1" applyFill="1" applyBorder="1" applyAlignment="1">
      <alignment horizontal="center"/>
    </xf>
    <xf numFmtId="0" fontId="23" fillId="0" borderId="9" xfId="0" applyFont="1" applyBorder="1" applyAlignment="1">
      <alignment horizontal="center"/>
    </xf>
    <xf numFmtId="0" fontId="23" fillId="0" borderId="77" xfId="0" applyFont="1" applyBorder="1" applyAlignment="1">
      <alignment horizontal="center"/>
    </xf>
    <xf numFmtId="0" fontId="23" fillId="0" borderId="105" xfId="0" applyFont="1" applyBorder="1" applyAlignment="1">
      <alignment horizontal="center"/>
    </xf>
    <xf numFmtId="0" fontId="30" fillId="0" borderId="15" xfId="0" applyFont="1" applyBorder="1" applyAlignment="1">
      <alignment horizontal="center"/>
    </xf>
    <xf numFmtId="0" fontId="30" fillId="0" borderId="22" xfId="0" applyFont="1" applyBorder="1" applyAlignment="1">
      <alignment horizontal="center"/>
    </xf>
    <xf numFmtId="1" fontId="35" fillId="0" borderId="20" xfId="0" applyNumberFormat="1" applyFont="1" applyBorder="1" applyAlignment="1">
      <alignment horizontal="center"/>
    </xf>
    <xf numFmtId="1" fontId="35" fillId="0" borderId="23" xfId="0" applyNumberFormat="1" applyFont="1" applyBorder="1" applyAlignment="1">
      <alignment horizontal="center"/>
    </xf>
    <xf numFmtId="0" fontId="50" fillId="0" borderId="22" xfId="0" applyFont="1" applyBorder="1" applyAlignment="1">
      <alignment horizontal="center"/>
    </xf>
    <xf numFmtId="0" fontId="51" fillId="0" borderId="13" xfId="0" applyFont="1" applyBorder="1" applyAlignment="1">
      <alignment horizontal="center"/>
    </xf>
    <xf numFmtId="0" fontId="29" fillId="0" borderId="23" xfId="0" applyFont="1" applyBorder="1" applyAlignment="1">
      <alignment horizontal="center"/>
    </xf>
    <xf numFmtId="0" fontId="58" fillId="0" borderId="12" xfId="0" applyFont="1" applyFill="1" applyBorder="1" applyAlignment="1">
      <alignment horizontal="center" vertical="center"/>
    </xf>
    <xf numFmtId="0" fontId="29" fillId="0" borderId="23" xfId="0" applyFont="1" applyBorder="1" applyAlignment="1">
      <alignment horizontal="center" vertical="center"/>
    </xf>
    <xf numFmtId="0" fontId="29" fillId="0" borderId="12" xfId="0" applyFont="1" applyFill="1" applyBorder="1" applyAlignment="1">
      <alignment horizontal="center"/>
    </xf>
    <xf numFmtId="0" fontId="29" fillId="0" borderId="12" xfId="0" applyFont="1" applyBorder="1" applyAlignment="1">
      <alignment horizontal="center"/>
    </xf>
    <xf numFmtId="0" fontId="29" fillId="0" borderId="77" xfId="0" applyFont="1" applyFill="1" applyBorder="1" applyAlignment="1">
      <alignment horizontal="center" vertical="center"/>
    </xf>
    <xf numFmtId="0" fontId="29" fillId="0" borderId="60" xfId="0" applyFont="1" applyBorder="1" applyAlignment="1">
      <alignment horizontal="center" vertical="center"/>
    </xf>
    <xf numFmtId="0" fontId="58" fillId="0" borderId="33" xfId="0" applyFont="1" applyBorder="1" applyAlignment="1">
      <alignment horizontal="center" vertical="center"/>
    </xf>
    <xf numFmtId="0" fontId="28" fillId="0" borderId="79"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80" xfId="0" applyFont="1" applyFill="1" applyBorder="1" applyAlignment="1">
      <alignment horizontal="center" vertical="center"/>
    </xf>
    <xf numFmtId="0" fontId="28" fillId="0" borderId="25" xfId="0" applyFont="1" applyFill="1" applyBorder="1" applyAlignment="1">
      <alignment horizontal="center" vertical="center"/>
    </xf>
    <xf numFmtId="0" fontId="18" fillId="0" borderId="14" xfId="0" applyFont="1" applyBorder="1" applyAlignment="1">
      <alignment horizontal="center"/>
    </xf>
    <xf numFmtId="0" fontId="23" fillId="0" borderId="0" xfId="0" applyFont="1" applyAlignment="1">
      <alignment vertical="center"/>
    </xf>
    <xf numFmtId="0" fontId="23" fillId="0" borderId="0" xfId="0" applyFont="1"/>
    <xf numFmtId="0" fontId="29" fillId="0" borderId="0" xfId="0" applyFont="1"/>
    <xf numFmtId="49" fontId="28" fillId="4" borderId="15" xfId="0" applyNumberFormat="1" applyFont="1" applyFill="1" applyBorder="1" applyAlignment="1">
      <alignment horizontal="center"/>
    </xf>
    <xf numFmtId="49" fontId="28" fillId="4" borderId="22" xfId="0" applyNumberFormat="1" applyFont="1" applyFill="1" applyBorder="1" applyAlignment="1">
      <alignment horizontal="center"/>
    </xf>
    <xf numFmtId="1" fontId="28" fillId="4" borderId="22" xfId="0" applyNumberFormat="1" applyFont="1" applyFill="1" applyBorder="1" applyAlignment="1">
      <alignment horizontal="center" vertical="center"/>
    </xf>
    <xf numFmtId="0" fontId="28" fillId="0" borderId="78" xfId="0" applyFont="1" applyFill="1" applyBorder="1" applyAlignment="1">
      <alignment horizontal="center" vertical="center"/>
    </xf>
    <xf numFmtId="0" fontId="28" fillId="0" borderId="13" xfId="0" applyFont="1" applyFill="1" applyBorder="1" applyAlignment="1">
      <alignment horizontal="center" vertical="center"/>
    </xf>
    <xf numFmtId="0" fontId="30" fillId="0" borderId="14"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15" xfId="0" applyFont="1" applyFill="1" applyBorder="1" applyAlignment="1">
      <alignment horizontal="center" vertical="center"/>
    </xf>
    <xf numFmtId="1" fontId="58" fillId="0" borderId="26" xfId="0" applyNumberFormat="1" applyFont="1" applyBorder="1" applyAlignment="1">
      <alignment horizontal="center"/>
    </xf>
    <xf numFmtId="1" fontId="58" fillId="0" borderId="10" xfId="0" applyNumberFormat="1" applyFont="1" applyBorder="1" applyAlignment="1">
      <alignment horizontal="center"/>
    </xf>
    <xf numFmtId="1" fontId="30" fillId="0" borderId="11" xfId="0" applyNumberFormat="1" applyFont="1" applyBorder="1" applyAlignment="1">
      <alignment horizontal="center"/>
    </xf>
    <xf numFmtId="0" fontId="28" fillId="0" borderId="26" xfId="0" applyFont="1" applyFill="1" applyBorder="1" applyAlignment="1">
      <alignment horizontal="center" vertical="center"/>
    </xf>
    <xf numFmtId="0" fontId="30" fillId="0" borderId="35" xfId="0" applyFont="1" applyBorder="1" applyAlignment="1">
      <alignment horizontal="center"/>
    </xf>
    <xf numFmtId="0" fontId="30" fillId="0" borderId="31" xfId="0" applyFont="1" applyBorder="1" applyAlignment="1">
      <alignment horizontal="center"/>
    </xf>
    <xf numFmtId="1" fontId="58" fillId="0" borderId="32" xfId="0" applyNumberFormat="1" applyFont="1" applyBorder="1" applyAlignment="1">
      <alignment horizontal="center"/>
    </xf>
    <xf numFmtId="1" fontId="58" fillId="0" borderId="33" xfId="0" applyNumberFormat="1" applyFont="1" applyBorder="1" applyAlignment="1">
      <alignment horizontal="center"/>
    </xf>
    <xf numFmtId="1" fontId="30" fillId="0" borderId="30" xfId="0" applyNumberFormat="1" applyFont="1" applyBorder="1" applyAlignment="1">
      <alignment horizontal="center"/>
    </xf>
    <xf numFmtId="0" fontId="30" fillId="0" borderId="60" xfId="0" applyFont="1" applyFill="1" applyBorder="1" applyAlignment="1">
      <alignment horizontal="center" vertical="center"/>
    </xf>
    <xf numFmtId="0" fontId="30" fillId="0" borderId="34" xfId="0" applyFont="1" applyFill="1" applyBorder="1" applyAlignment="1">
      <alignment horizontal="center" vertical="center"/>
    </xf>
    <xf numFmtId="0" fontId="30" fillId="0" borderId="32" xfId="0" applyFont="1" applyFill="1" applyBorder="1" applyAlignment="1">
      <alignment horizontal="center" vertical="center"/>
    </xf>
    <xf numFmtId="0" fontId="30" fillId="0" borderId="30" xfId="0" applyFont="1" applyFill="1" applyBorder="1" applyAlignment="1">
      <alignment horizontal="center" vertical="center"/>
    </xf>
    <xf numFmtId="0" fontId="30" fillId="0" borderId="17" xfId="0" applyFont="1" applyFill="1" applyBorder="1" applyAlignment="1">
      <alignment horizontal="center" vertical="center"/>
    </xf>
    <xf numFmtId="0" fontId="30" fillId="0" borderId="9" xfId="0" applyFont="1" applyFill="1" applyBorder="1" applyAlignment="1">
      <alignment horizontal="center" vertical="center"/>
    </xf>
    <xf numFmtId="0" fontId="30" fillId="0" borderId="105" xfId="0" applyFont="1" applyFill="1" applyBorder="1" applyAlignment="1">
      <alignment horizontal="center" vertical="center"/>
    </xf>
    <xf numFmtId="0" fontId="30" fillId="0" borderId="29" xfId="0" applyFont="1" applyFill="1" applyBorder="1" applyAlignment="1">
      <alignment horizontal="center" vertical="center"/>
    </xf>
    <xf numFmtId="0" fontId="23" fillId="0" borderId="32" xfId="0" applyFont="1" applyFill="1" applyBorder="1" applyAlignment="1">
      <alignment horizontal="center" vertical="center"/>
    </xf>
    <xf numFmtId="0" fontId="20" fillId="4" borderId="10" xfId="0" applyFont="1" applyFill="1" applyBorder="1" applyAlignment="1">
      <alignment horizontal="left" vertical="center" wrapText="1"/>
    </xf>
    <xf numFmtId="0" fontId="20" fillId="0" borderId="23"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20" xfId="0" applyFont="1" applyFill="1" applyBorder="1" applyAlignment="1">
      <alignment horizontal="center" vertical="center"/>
    </xf>
    <xf numFmtId="0" fontId="29" fillId="0" borderId="23" xfId="0" applyFont="1" applyFill="1" applyBorder="1" applyAlignment="1">
      <alignment horizontal="center" vertical="center"/>
    </xf>
    <xf numFmtId="0" fontId="28" fillId="0" borderId="23" xfId="0" applyFont="1" applyFill="1" applyBorder="1" applyAlignment="1">
      <alignment horizontal="center" vertical="center"/>
    </xf>
    <xf numFmtId="0" fontId="20" fillId="4" borderId="10"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11" xfId="0" applyFont="1" applyFill="1" applyBorder="1" applyAlignment="1">
      <alignment horizontal="center" vertical="center"/>
    </xf>
    <xf numFmtId="0" fontId="27"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12" xfId="0" applyFont="1" applyFill="1" applyBorder="1" applyAlignment="1">
      <alignment horizontal="center" vertical="center"/>
    </xf>
    <xf numFmtId="0" fontId="20" fillId="4" borderId="33" xfId="0" applyFont="1" applyFill="1" applyBorder="1" applyAlignment="1">
      <alignment horizontal="center" vertical="center"/>
    </xf>
    <xf numFmtId="0" fontId="32" fillId="0" borderId="121" xfId="0" applyFont="1" applyBorder="1" applyAlignment="1">
      <alignment horizontal="center" vertical="center"/>
    </xf>
    <xf numFmtId="0" fontId="32" fillId="0" borderId="122" xfId="0" applyFont="1" applyBorder="1" applyAlignment="1">
      <alignment horizontal="center" vertical="center"/>
    </xf>
    <xf numFmtId="0" fontId="20" fillId="0" borderId="10" xfId="0" applyFont="1" applyBorder="1" applyAlignment="1">
      <alignment horizontal="center" vertical="center"/>
    </xf>
    <xf numFmtId="0" fontId="20" fillId="4" borderId="10" xfId="0" applyFont="1" applyFill="1" applyBorder="1" applyAlignment="1">
      <alignment horizontal="center" vertical="center"/>
    </xf>
    <xf numFmtId="0" fontId="20" fillId="4" borderId="25" xfId="0" applyFont="1" applyFill="1" applyBorder="1" applyAlignment="1">
      <alignment horizontal="center" vertical="center"/>
    </xf>
    <xf numFmtId="0" fontId="20" fillId="4" borderId="20" xfId="0" applyFont="1" applyFill="1" applyBorder="1" applyAlignment="1">
      <alignment horizontal="center" vertical="center"/>
    </xf>
    <xf numFmtId="0" fontId="18" fillId="0" borderId="121" xfId="0" applyFont="1" applyBorder="1" applyAlignment="1">
      <alignment horizontal="center" vertical="center"/>
    </xf>
    <xf numFmtId="0" fontId="18" fillId="0" borderId="123" xfId="0" applyFont="1" applyBorder="1" applyAlignment="1">
      <alignment horizontal="center" vertical="center"/>
    </xf>
    <xf numFmtId="0" fontId="15" fillId="4" borderId="38" xfId="0" applyFont="1" applyFill="1" applyBorder="1" applyAlignment="1">
      <alignment horizontal="center" vertical="center"/>
    </xf>
    <xf numFmtId="0" fontId="15" fillId="4" borderId="18" xfId="0" applyFont="1" applyFill="1" applyBorder="1" applyAlignment="1">
      <alignment horizontal="center" vertical="center"/>
    </xf>
    <xf numFmtId="0" fontId="21" fillId="0" borderId="11" xfId="0" applyFont="1" applyBorder="1" applyAlignment="1">
      <alignment horizontal="center" vertical="center"/>
    </xf>
    <xf numFmtId="0" fontId="27" fillId="0" borderId="28" xfId="0" applyFont="1" applyBorder="1" applyAlignment="1">
      <alignment horizontal="center" vertical="center"/>
    </xf>
    <xf numFmtId="0" fontId="21" fillId="4" borderId="20" xfId="0" applyFont="1" applyFill="1" applyBorder="1" applyAlignment="1">
      <alignment horizontal="center" vertical="center"/>
    </xf>
    <xf numFmtId="0" fontId="21" fillId="4" borderId="10" xfId="0" applyFont="1" applyFill="1" applyBorder="1" applyAlignment="1">
      <alignment horizontal="center" vertical="center"/>
    </xf>
    <xf numFmtId="0" fontId="21" fillId="4" borderId="12" xfId="0" applyFont="1" applyFill="1" applyBorder="1" applyAlignment="1">
      <alignment horizontal="center" vertical="center"/>
    </xf>
    <xf numFmtId="0" fontId="21" fillId="4" borderId="75" xfId="0" applyFont="1" applyFill="1" applyBorder="1" applyAlignment="1">
      <alignment horizontal="center" vertical="center"/>
    </xf>
    <xf numFmtId="0" fontId="21" fillId="4" borderId="33" xfId="0" applyFont="1" applyFill="1" applyBorder="1" applyAlignment="1">
      <alignment horizontal="center" vertical="center"/>
    </xf>
    <xf numFmtId="0" fontId="21" fillId="4" borderId="34" xfId="0" applyFont="1" applyFill="1" applyBorder="1" applyAlignment="1">
      <alignment horizontal="center" vertical="center"/>
    </xf>
    <xf numFmtId="0" fontId="15" fillId="0" borderId="31" xfId="0" applyFont="1" applyBorder="1" applyAlignment="1">
      <alignment horizontal="center" vertical="center"/>
    </xf>
    <xf numFmtId="0" fontId="15" fillId="0" borderId="30" xfId="0" applyFont="1" applyBorder="1" applyAlignment="1">
      <alignment horizontal="center" vertical="center"/>
    </xf>
    <xf numFmtId="1" fontId="21" fillId="0" borderId="30" xfId="0" applyNumberFormat="1" applyFont="1" applyBorder="1" applyAlignment="1">
      <alignment horizontal="center" vertical="center"/>
    </xf>
    <xf numFmtId="0" fontId="17" fillId="4" borderId="10" xfId="0" applyFont="1" applyFill="1" applyBorder="1" applyAlignment="1">
      <alignment horizontal="center" vertical="center"/>
    </xf>
    <xf numFmtId="0" fontId="15" fillId="0" borderId="53" xfId="0" applyFont="1" applyBorder="1" applyAlignment="1">
      <alignment horizontal="center" vertical="center"/>
    </xf>
    <xf numFmtId="1" fontId="24" fillId="0" borderId="10" xfId="0" applyNumberFormat="1" applyFont="1" applyBorder="1" applyAlignment="1">
      <alignment horizontal="center" vertical="center"/>
    </xf>
    <xf numFmtId="0" fontId="28" fillId="4" borderId="11" xfId="0" applyFont="1" applyFill="1" applyBorder="1" applyAlignment="1">
      <alignment horizontal="center"/>
    </xf>
    <xf numFmtId="0" fontId="21" fillId="4" borderId="24" xfId="0" applyFont="1" applyFill="1" applyBorder="1" applyAlignment="1">
      <alignment horizontal="center" vertical="center"/>
    </xf>
    <xf numFmtId="0" fontId="21" fillId="4" borderId="25" xfId="0" applyFont="1" applyFill="1" applyBorder="1" applyAlignment="1">
      <alignment horizontal="center" vertical="center"/>
    </xf>
    <xf numFmtId="0" fontId="28" fillId="4" borderId="33" xfId="0" applyFont="1" applyFill="1" applyBorder="1" applyAlignment="1">
      <alignment horizontal="center"/>
    </xf>
    <xf numFmtId="0" fontId="28" fillId="4" borderId="34" xfId="0" applyFont="1" applyFill="1" applyBorder="1" applyAlignment="1">
      <alignment horizontal="center"/>
    </xf>
    <xf numFmtId="0" fontId="21" fillId="4" borderId="10" xfId="0" applyFont="1" applyFill="1" applyBorder="1" applyAlignment="1">
      <alignment horizontal="center"/>
    </xf>
    <xf numFmtId="0" fontId="28" fillId="0" borderId="23" xfId="0" applyFont="1" applyFill="1" applyBorder="1" applyAlignment="1">
      <alignment horizontal="center" vertical="center"/>
    </xf>
    <xf numFmtId="0" fontId="21" fillId="0" borderId="12" xfId="0" applyFont="1" applyBorder="1" applyAlignment="1">
      <alignment horizontal="center" vertical="center"/>
    </xf>
    <xf numFmtId="0" fontId="28" fillId="0" borderId="25" xfId="0" applyFont="1" applyBorder="1" applyAlignment="1">
      <alignment horizontal="center" vertical="center"/>
    </xf>
    <xf numFmtId="0" fontId="20" fillId="0" borderId="10" xfId="0" applyFont="1" applyBorder="1" applyAlignment="1">
      <alignment horizontal="center" vertical="center"/>
    </xf>
    <xf numFmtId="0" fontId="20" fillId="4" borderId="10" xfId="0" applyFont="1" applyFill="1" applyBorder="1" applyAlignment="1">
      <alignment horizontal="center" vertical="center"/>
    </xf>
    <xf numFmtId="0" fontId="20" fillId="0" borderId="11" xfId="0" applyFont="1" applyBorder="1" applyAlignment="1">
      <alignment horizontal="center" vertical="center"/>
    </xf>
    <xf numFmtId="0" fontId="20" fillId="0" borderId="25"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23" xfId="0" applyFont="1" applyFill="1" applyBorder="1" applyAlignment="1">
      <alignment horizontal="center" vertical="center"/>
    </xf>
    <xf numFmtId="1" fontId="24" fillId="0" borderId="20" xfId="0" applyNumberFormat="1" applyFont="1" applyBorder="1" applyAlignment="1">
      <alignment horizontal="center" vertical="center"/>
    </xf>
    <xf numFmtId="0" fontId="20" fillId="0" borderId="23" xfId="0" applyFont="1" applyBorder="1" applyAlignment="1">
      <alignment horizontal="center" vertical="center"/>
    </xf>
    <xf numFmtId="0" fontId="20" fillId="0" borderId="12" xfId="0" applyFont="1" applyBorder="1" applyAlignment="1">
      <alignment horizontal="center" vertical="center"/>
    </xf>
    <xf numFmtId="0" fontId="20" fillId="0" borderId="30" xfId="0" applyFont="1" applyBorder="1" applyAlignment="1">
      <alignment horizontal="center" vertical="center"/>
    </xf>
    <xf numFmtId="0" fontId="20" fillId="0" borderId="32" xfId="0" applyFont="1" applyFill="1" applyBorder="1" applyAlignment="1">
      <alignment horizontal="center" vertical="center"/>
    </xf>
    <xf numFmtId="0" fontId="20" fillId="0" borderId="30" xfId="0" applyFont="1" applyFill="1" applyBorder="1" applyAlignment="1">
      <alignment horizontal="center" vertical="center"/>
    </xf>
    <xf numFmtId="0" fontId="27" fillId="0" borderId="33"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34" xfId="0" applyFont="1" applyFill="1" applyBorder="1" applyAlignment="1">
      <alignment horizontal="center" vertical="center"/>
    </xf>
    <xf numFmtId="0" fontId="20" fillId="0" borderId="29" xfId="0" applyFont="1" applyFill="1" applyBorder="1" applyAlignment="1">
      <alignment horizontal="center" vertical="center"/>
    </xf>
    <xf numFmtId="0" fontId="21" fillId="0" borderId="88" xfId="0" applyFont="1" applyBorder="1" applyAlignment="1">
      <alignment horizontal="center" vertical="center"/>
    </xf>
    <xf numFmtId="0" fontId="21" fillId="4" borderId="12" xfId="0" applyFont="1" applyFill="1" applyBorder="1" applyAlignment="1">
      <alignment horizontal="center"/>
    </xf>
    <xf numFmtId="0" fontId="21" fillId="4" borderId="20" xfId="0" applyFont="1" applyFill="1" applyBorder="1" applyAlignment="1">
      <alignment horizontal="center"/>
    </xf>
    <xf numFmtId="1" fontId="17" fillId="0" borderId="0" xfId="0" applyNumberFormat="1" applyFont="1"/>
    <xf numFmtId="0" fontId="20" fillId="4" borderId="23" xfId="0" applyFont="1" applyFill="1" applyBorder="1" applyAlignment="1">
      <alignment wrapText="1"/>
    </xf>
    <xf numFmtId="0" fontId="0" fillId="4" borderId="20" xfId="0" applyFill="1" applyBorder="1" applyAlignment="1">
      <alignment horizontal="center"/>
    </xf>
    <xf numFmtId="0" fontId="0" fillId="4" borderId="23" xfId="0" applyFill="1" applyBorder="1" applyAlignment="1">
      <alignment horizontal="center"/>
    </xf>
    <xf numFmtId="0" fontId="0" fillId="4" borderId="13" xfId="0" applyFill="1" applyBorder="1" applyAlignment="1">
      <alignment horizontal="center"/>
    </xf>
    <xf numFmtId="0" fontId="0" fillId="4" borderId="23" xfId="0" applyFill="1" applyBorder="1"/>
    <xf numFmtId="0" fontId="55" fillId="4" borderId="23" xfId="0" applyFont="1" applyFill="1" applyBorder="1"/>
    <xf numFmtId="0" fontId="0" fillId="0" borderId="64" xfId="0" applyBorder="1"/>
    <xf numFmtId="0" fontId="48" fillId="4" borderId="84" xfId="0" applyFont="1" applyFill="1" applyBorder="1" applyAlignment="1">
      <alignment horizontal="center" vertical="center" wrapText="1"/>
    </xf>
    <xf numFmtId="0" fontId="32" fillId="4" borderId="84" xfId="0" applyFont="1" applyFill="1" applyBorder="1" applyAlignment="1">
      <alignment horizontal="left" textRotation="90" wrapText="1"/>
    </xf>
    <xf numFmtId="0" fontId="32" fillId="4" borderId="84" xfId="0" applyFont="1" applyFill="1" applyBorder="1" applyAlignment="1">
      <alignment horizontal="center" textRotation="90" wrapText="1"/>
    </xf>
    <xf numFmtId="0" fontId="15" fillId="0" borderId="10" xfId="0" applyFont="1" applyBorder="1" applyAlignment="1">
      <alignment horizontal="center" vertical="center" wrapText="1"/>
    </xf>
    <xf numFmtId="0" fontId="0" fillId="0" borderId="16" xfId="0" applyBorder="1"/>
    <xf numFmtId="0" fontId="16" fillId="4" borderId="84" xfId="0" applyFont="1" applyFill="1" applyBorder="1" applyAlignment="1">
      <alignment horizontal="center" vertical="center" wrapText="1"/>
    </xf>
    <xf numFmtId="0" fontId="69" fillId="4" borderId="10" xfId="0" applyFont="1" applyFill="1" applyBorder="1" applyAlignment="1">
      <alignment horizontal="center" vertical="center"/>
    </xf>
    <xf numFmtId="0" fontId="70" fillId="4" borderId="10" xfId="0" applyFont="1" applyFill="1" applyBorder="1" applyAlignment="1">
      <alignment horizontal="center" vertical="center"/>
    </xf>
    <xf numFmtId="0" fontId="71" fillId="4" borderId="10" xfId="0" applyFont="1" applyFill="1" applyBorder="1" applyAlignment="1">
      <alignment horizontal="center" vertical="center"/>
    </xf>
    <xf numFmtId="0" fontId="72" fillId="4" borderId="10" xfId="0" applyFont="1" applyFill="1" applyBorder="1" applyAlignment="1">
      <alignment horizontal="center" vertical="center"/>
    </xf>
    <xf numFmtId="0" fontId="48" fillId="0" borderId="0" xfId="0" applyFont="1"/>
    <xf numFmtId="0" fontId="73" fillId="4" borderId="10" xfId="0" applyFont="1" applyFill="1" applyBorder="1" applyAlignment="1">
      <alignment horizontal="center" vertical="center"/>
    </xf>
    <xf numFmtId="0" fontId="67" fillId="0" borderId="0" xfId="0" applyFont="1"/>
    <xf numFmtId="0" fontId="20" fillId="0" borderId="10" xfId="0" applyFont="1" applyBorder="1" applyAlignment="1">
      <alignment horizontal="center"/>
    </xf>
    <xf numFmtId="0" fontId="18" fillId="0" borderId="11" xfId="0" applyFont="1" applyBorder="1" applyAlignment="1">
      <alignment horizontal="center" vertical="center"/>
    </xf>
    <xf numFmtId="0" fontId="21" fillId="0" borderId="124" xfId="0" applyFont="1" applyBorder="1" applyAlignment="1">
      <alignment horizontal="center"/>
    </xf>
    <xf numFmtId="0" fontId="20" fillId="0" borderId="10" xfId="0" applyFont="1" applyBorder="1" applyAlignment="1">
      <alignment horizontal="center" vertical="center"/>
    </xf>
    <xf numFmtId="0" fontId="20" fillId="4" borderId="25" xfId="0" applyFont="1" applyFill="1" applyBorder="1" applyAlignment="1">
      <alignment horizontal="center" vertical="center"/>
    </xf>
    <xf numFmtId="0" fontId="20" fillId="0" borderId="12" xfId="0" applyFont="1" applyBorder="1" applyAlignment="1">
      <alignment horizontal="center" vertical="center"/>
    </xf>
    <xf numFmtId="0" fontId="21" fillId="0" borderId="9" xfId="0" applyFont="1" applyFill="1" applyBorder="1" applyAlignment="1">
      <alignment horizontal="center"/>
    </xf>
    <xf numFmtId="1" fontId="17" fillId="4" borderId="72" xfId="0" applyNumberFormat="1" applyFont="1" applyFill="1" applyBorder="1" applyAlignment="1">
      <alignment horizontal="center" vertical="center"/>
    </xf>
    <xf numFmtId="1" fontId="34" fillId="4" borderId="59" xfId="0" applyNumberFormat="1" applyFont="1" applyFill="1" applyBorder="1" applyAlignment="1">
      <alignment horizontal="center" vertical="center"/>
    </xf>
    <xf numFmtId="1" fontId="21" fillId="4" borderId="112" xfId="0" applyNumberFormat="1" applyFont="1" applyFill="1" applyBorder="1" applyAlignment="1">
      <alignment horizontal="center" vertical="center"/>
    </xf>
    <xf numFmtId="1" fontId="21" fillId="4" borderId="75" xfId="0" applyNumberFormat="1" applyFont="1" applyFill="1" applyBorder="1" applyAlignment="1">
      <alignment horizontal="center" vertical="center"/>
    </xf>
    <xf numFmtId="1" fontId="21" fillId="4" borderId="59" xfId="0" applyNumberFormat="1" applyFont="1" applyFill="1" applyBorder="1" applyAlignment="1">
      <alignment horizontal="center" vertical="center"/>
    </xf>
    <xf numFmtId="1" fontId="21" fillId="4" borderId="1" xfId="0" applyNumberFormat="1" applyFont="1" applyFill="1" applyBorder="1" applyAlignment="1">
      <alignment horizontal="center" vertical="center"/>
    </xf>
    <xf numFmtId="1" fontId="20" fillId="4" borderId="60" xfId="0" applyNumberFormat="1" applyFont="1" applyFill="1" applyBorder="1" applyAlignment="1">
      <alignment horizontal="center" vertical="center"/>
    </xf>
    <xf numFmtId="0" fontId="20" fillId="4" borderId="59" xfId="0" applyFont="1" applyFill="1" applyBorder="1" applyAlignment="1">
      <alignment horizontal="center" vertical="center"/>
    </xf>
    <xf numFmtId="0" fontId="20" fillId="4" borderId="106" xfId="0" applyFont="1" applyFill="1" applyBorder="1" applyAlignment="1">
      <alignment horizontal="center" vertical="center"/>
    </xf>
    <xf numFmtId="0" fontId="21" fillId="4" borderId="1" xfId="0" applyFont="1" applyFill="1" applyBorder="1" applyAlignment="1">
      <alignment horizontal="center" vertical="center"/>
    </xf>
    <xf numFmtId="1" fontId="20" fillId="4" borderId="1" xfId="0" applyNumberFormat="1" applyFont="1" applyFill="1" applyBorder="1" applyAlignment="1">
      <alignment horizontal="center" vertical="center"/>
    </xf>
    <xf numFmtId="0" fontId="21" fillId="4" borderId="59" xfId="0" applyFont="1" applyFill="1" applyBorder="1" applyAlignment="1">
      <alignment horizontal="center" vertical="center"/>
    </xf>
    <xf numFmtId="0" fontId="21" fillId="4" borderId="112" xfId="0" applyFont="1" applyFill="1" applyBorder="1" applyAlignment="1">
      <alignment horizontal="center" vertical="center"/>
    </xf>
    <xf numFmtId="1" fontId="17" fillId="4" borderId="59" xfId="0" applyNumberFormat="1" applyFont="1" applyFill="1" applyBorder="1" applyAlignment="1">
      <alignment horizontal="center" vertical="center"/>
    </xf>
    <xf numFmtId="1" fontId="17" fillId="4" borderId="112" xfId="0" applyNumberFormat="1" applyFont="1" applyFill="1" applyBorder="1" applyAlignment="1">
      <alignment horizontal="center" vertical="center"/>
    </xf>
    <xf numFmtId="1" fontId="17" fillId="4" borderId="60" xfId="0" applyNumberFormat="1" applyFont="1" applyFill="1" applyBorder="1" applyAlignment="1">
      <alignment horizontal="center" vertical="center"/>
    </xf>
    <xf numFmtId="1" fontId="17" fillId="4" borderId="106" xfId="0" applyNumberFormat="1" applyFont="1" applyFill="1" applyBorder="1" applyAlignment="1">
      <alignment horizontal="center" vertical="center"/>
    </xf>
    <xf numFmtId="1" fontId="17" fillId="4" borderId="66" xfId="0" applyNumberFormat="1" applyFont="1" applyFill="1" applyBorder="1" applyAlignment="1">
      <alignment horizontal="center" vertical="center"/>
    </xf>
    <xf numFmtId="0" fontId="17" fillId="4" borderId="59" xfId="0" applyFont="1" applyFill="1" applyBorder="1" applyAlignment="1">
      <alignment horizontal="center" vertical="center"/>
    </xf>
    <xf numFmtId="0" fontId="34" fillId="4" borderId="59" xfId="0" applyFont="1" applyFill="1" applyBorder="1" applyAlignment="1">
      <alignment horizontal="center" vertical="center"/>
    </xf>
    <xf numFmtId="0" fontId="17" fillId="4" borderId="106" xfId="0" applyFont="1" applyFill="1" applyBorder="1" applyAlignment="1">
      <alignment horizontal="center" vertical="center"/>
    </xf>
    <xf numFmtId="0" fontId="34" fillId="4" borderId="106" xfId="0" applyFont="1" applyFill="1" applyBorder="1" applyAlignment="1">
      <alignment horizontal="center" vertical="center"/>
    </xf>
    <xf numFmtId="0" fontId="28" fillId="4" borderId="13" xfId="0" applyFont="1" applyFill="1" applyBorder="1" applyAlignment="1">
      <alignment horizontal="center"/>
    </xf>
    <xf numFmtId="0" fontId="24" fillId="0" borderId="23" xfId="0" applyFont="1" applyFill="1" applyBorder="1" applyAlignment="1">
      <alignment horizontal="center"/>
    </xf>
    <xf numFmtId="0" fontId="21" fillId="0" borderId="29" xfId="0" applyFont="1" applyFill="1" applyBorder="1" applyAlignment="1">
      <alignment horizontal="center" vertical="center"/>
    </xf>
    <xf numFmtId="0" fontId="21" fillId="0" borderId="33" xfId="0" applyFont="1" applyFill="1" applyBorder="1" applyAlignment="1">
      <alignment horizontal="center" vertical="center"/>
    </xf>
    <xf numFmtId="0" fontId="18" fillId="0" borderId="34" xfId="0" applyFont="1" applyFill="1" applyBorder="1" applyAlignment="1">
      <alignment horizontal="center" vertical="center"/>
    </xf>
    <xf numFmtId="0" fontId="21" fillId="0" borderId="94" xfId="0" applyFont="1" applyBorder="1" applyAlignment="1">
      <alignment horizontal="center" vertical="center"/>
    </xf>
    <xf numFmtId="0" fontId="21" fillId="0" borderId="99" xfId="0" applyFont="1" applyBorder="1" applyAlignment="1">
      <alignment horizontal="center" vertical="center"/>
    </xf>
    <xf numFmtId="49" fontId="21" fillId="4" borderId="109" xfId="0" applyNumberFormat="1" applyFont="1" applyFill="1" applyBorder="1" applyAlignment="1">
      <alignment horizontal="center" vertical="center"/>
    </xf>
    <xf numFmtId="1" fontId="17" fillId="7" borderId="64" xfId="0" applyNumberFormat="1" applyFont="1" applyFill="1" applyBorder="1" applyAlignment="1">
      <alignment horizontal="center" vertical="center"/>
    </xf>
    <xf numFmtId="1" fontId="17" fillId="7" borderId="10" xfId="0" applyNumberFormat="1" applyFont="1" applyFill="1" applyBorder="1" applyAlignment="1">
      <alignment horizontal="center" vertical="center"/>
    </xf>
    <xf numFmtId="1" fontId="17" fillId="7" borderId="82" xfId="0" applyNumberFormat="1" applyFont="1" applyFill="1" applyBorder="1" applyAlignment="1">
      <alignment horizontal="center" vertical="center"/>
    </xf>
    <xf numFmtId="1" fontId="17" fillId="7" borderId="84" xfId="0" applyNumberFormat="1" applyFont="1" applyFill="1" applyBorder="1" applyAlignment="1">
      <alignment horizontal="center" vertical="center"/>
    </xf>
    <xf numFmtId="1" fontId="17" fillId="7" borderId="85" xfId="0" applyNumberFormat="1" applyFont="1" applyFill="1" applyBorder="1" applyAlignment="1">
      <alignment horizontal="center" vertical="center"/>
    </xf>
    <xf numFmtId="1" fontId="17" fillId="7" borderId="74" xfId="0" applyNumberFormat="1" applyFont="1" applyFill="1" applyBorder="1" applyAlignment="1">
      <alignment horizontal="center" vertical="center"/>
    </xf>
    <xf numFmtId="0" fontId="30" fillId="4" borderId="23" xfId="0" applyFont="1" applyFill="1" applyBorder="1" applyAlignment="1">
      <alignment horizontal="center"/>
    </xf>
    <xf numFmtId="0" fontId="30" fillId="4" borderId="13" xfId="0" applyFont="1" applyFill="1" applyBorder="1" applyAlignment="1">
      <alignment horizontal="center"/>
    </xf>
    <xf numFmtId="1" fontId="17" fillId="7" borderId="5" xfId="0" applyNumberFormat="1" applyFont="1" applyFill="1" applyBorder="1" applyAlignment="1">
      <alignment horizontal="center" vertical="center"/>
    </xf>
    <xf numFmtId="0" fontId="30" fillId="4" borderId="78" xfId="0" applyFont="1" applyFill="1" applyBorder="1" applyAlignment="1">
      <alignment horizontal="center"/>
    </xf>
    <xf numFmtId="0" fontId="21" fillId="0" borderId="78" xfId="0" applyFont="1" applyBorder="1" applyAlignment="1">
      <alignment horizontal="center" vertical="center"/>
    </xf>
    <xf numFmtId="0" fontId="21" fillId="0" borderId="122" xfId="0" applyFont="1" applyBorder="1" applyAlignment="1">
      <alignment horizontal="center" vertical="center"/>
    </xf>
    <xf numFmtId="0" fontId="21" fillId="0" borderId="71" xfId="0" applyFont="1" applyBorder="1" applyAlignment="1">
      <alignment horizontal="center" vertical="center"/>
    </xf>
    <xf numFmtId="49" fontId="28" fillId="4" borderId="86" xfId="0" applyNumberFormat="1" applyFont="1" applyFill="1" applyBorder="1" applyAlignment="1">
      <alignment horizontal="center"/>
    </xf>
    <xf numFmtId="49" fontId="28" fillId="4" borderId="137" xfId="0" applyNumberFormat="1" applyFont="1" applyFill="1" applyBorder="1" applyAlignment="1">
      <alignment horizontal="center"/>
    </xf>
    <xf numFmtId="0" fontId="21" fillId="4" borderId="8" xfId="0" applyFont="1" applyFill="1" applyBorder="1" applyAlignment="1">
      <alignment horizontal="center" vertical="center"/>
    </xf>
    <xf numFmtId="0" fontId="20" fillId="0" borderId="96" xfId="0" applyFont="1" applyBorder="1" applyAlignment="1">
      <alignment horizontal="center" vertical="center"/>
    </xf>
    <xf numFmtId="1" fontId="17" fillId="7" borderId="3" xfId="0" applyNumberFormat="1" applyFont="1" applyFill="1" applyBorder="1" applyAlignment="1">
      <alignment horizontal="center" vertical="center"/>
    </xf>
    <xf numFmtId="0" fontId="20" fillId="4" borderId="23" xfId="0" applyFont="1" applyFill="1" applyBorder="1" applyAlignment="1">
      <alignment horizontal="center"/>
    </xf>
    <xf numFmtId="0" fontId="21" fillId="4" borderId="23" xfId="0" applyFont="1" applyFill="1" applyBorder="1" applyAlignment="1">
      <alignment horizontal="center"/>
    </xf>
    <xf numFmtId="1" fontId="17" fillId="7" borderId="26" xfId="0" applyNumberFormat="1" applyFont="1" applyFill="1" applyBorder="1" applyAlignment="1">
      <alignment horizontal="center" vertical="center"/>
    </xf>
    <xf numFmtId="1" fontId="17" fillId="7" borderId="11" xfId="0" applyNumberFormat="1" applyFont="1" applyFill="1" applyBorder="1" applyAlignment="1">
      <alignment horizontal="center" vertical="center"/>
    </xf>
    <xf numFmtId="0" fontId="21" fillId="0" borderId="20" xfId="0" applyFont="1" applyFill="1" applyBorder="1" applyAlignment="1">
      <alignment horizontal="center" vertical="center"/>
    </xf>
    <xf numFmtId="0" fontId="25" fillId="0" borderId="83" xfId="0" applyFont="1" applyBorder="1" applyAlignment="1">
      <alignment textRotation="90" wrapText="1"/>
    </xf>
    <xf numFmtId="0" fontId="37" fillId="0" borderId="20" xfId="0" applyFont="1" applyBorder="1" applyAlignment="1">
      <alignment horizontal="center"/>
    </xf>
    <xf numFmtId="0" fontId="17" fillId="4" borderId="19" xfId="0" applyFont="1" applyFill="1" applyBorder="1" applyAlignment="1">
      <alignment horizontal="center"/>
    </xf>
    <xf numFmtId="1" fontId="25" fillId="0" borderId="83" xfId="0" applyNumberFormat="1" applyFont="1" applyBorder="1" applyAlignment="1">
      <alignment horizontal="center"/>
    </xf>
    <xf numFmtId="1" fontId="24" fillId="0" borderId="20" xfId="0" applyNumberFormat="1" applyFont="1" applyBorder="1" applyAlignment="1">
      <alignment horizontal="center"/>
    </xf>
    <xf numFmtId="1" fontId="25" fillId="0" borderId="26" xfId="0" applyNumberFormat="1" applyFont="1" applyBorder="1" applyAlignment="1">
      <alignment horizontal="center"/>
    </xf>
    <xf numFmtId="1" fontId="25" fillId="0" borderId="20" xfId="0" applyNumberFormat="1" applyFont="1" applyBorder="1" applyAlignment="1">
      <alignment horizontal="center"/>
    </xf>
    <xf numFmtId="1" fontId="25" fillId="0" borderId="19" xfId="0" applyNumberFormat="1" applyFont="1" applyBorder="1" applyAlignment="1">
      <alignment horizontal="center"/>
    </xf>
    <xf numFmtId="1" fontId="25" fillId="0" borderId="32" xfId="0" applyNumberFormat="1" applyFont="1" applyBorder="1" applyAlignment="1">
      <alignment horizontal="center"/>
    </xf>
    <xf numFmtId="1" fontId="24" fillId="0" borderId="8" xfId="0" applyNumberFormat="1" applyFont="1" applyBorder="1" applyAlignment="1">
      <alignment horizontal="center"/>
    </xf>
    <xf numFmtId="1" fontId="24" fillId="0" borderId="19" xfId="0" applyNumberFormat="1" applyFont="1" applyBorder="1" applyAlignment="1">
      <alignment horizontal="center"/>
    </xf>
    <xf numFmtId="1" fontId="34" fillId="4" borderId="75" xfId="0" applyNumberFormat="1" applyFont="1" applyFill="1" applyBorder="1" applyAlignment="1">
      <alignment horizontal="center"/>
    </xf>
    <xf numFmtId="0" fontId="19" fillId="0" borderId="0" xfId="0" applyFont="1" applyBorder="1" applyAlignment="1">
      <alignment horizontal="center" textRotation="90"/>
    </xf>
    <xf numFmtId="0" fontId="27" fillId="0" borderId="0" xfId="0" applyFont="1" applyBorder="1" applyAlignment="1">
      <alignment horizontal="center" textRotation="90"/>
    </xf>
    <xf numFmtId="0" fontId="21" fillId="0" borderId="25" xfId="0" applyFont="1" applyBorder="1" applyAlignment="1">
      <alignment horizontal="center"/>
    </xf>
    <xf numFmtId="0" fontId="21" fillId="0" borderId="10" xfId="0" applyFont="1" applyBorder="1" applyAlignment="1">
      <alignment horizontal="left"/>
    </xf>
    <xf numFmtId="0" fontId="43" fillId="0" borderId="20" xfId="0" applyFont="1" applyBorder="1"/>
    <xf numFmtId="0" fontId="21" fillId="0" borderId="0" xfId="0" applyFont="1" applyBorder="1"/>
    <xf numFmtId="0" fontId="21" fillId="0" borderId="4" xfId="0" applyFont="1" applyBorder="1"/>
    <xf numFmtId="0" fontId="17" fillId="0" borderId="0" xfId="0" applyFont="1" applyBorder="1"/>
    <xf numFmtId="0" fontId="30" fillId="0" borderId="67" xfId="0" applyFont="1" applyBorder="1" applyAlignment="1">
      <alignment horizontal="center"/>
    </xf>
    <xf numFmtId="0" fontId="30" fillId="0" borderId="24" xfId="0" applyFont="1" applyBorder="1" applyAlignment="1">
      <alignment horizontal="center"/>
    </xf>
    <xf numFmtId="0" fontId="30" fillId="0" borderId="29" xfId="0" applyFont="1" applyBorder="1" applyAlignment="1">
      <alignment horizontal="center"/>
    </xf>
    <xf numFmtId="1" fontId="49" fillId="4" borderId="14" xfId="0" applyNumberFormat="1" applyFont="1" applyFill="1" applyBorder="1" applyAlignment="1">
      <alignment horizontal="center" vertical="center"/>
    </xf>
    <xf numFmtId="1" fontId="49" fillId="0" borderId="58" xfId="0" applyNumberFormat="1" applyFont="1" applyBorder="1" applyAlignment="1">
      <alignment horizontal="center" vertical="center"/>
    </xf>
    <xf numFmtId="1" fontId="28" fillId="4" borderId="10" xfId="0" applyNumberFormat="1" applyFont="1" applyFill="1" applyBorder="1" applyAlignment="1">
      <alignment horizontal="center" vertical="center"/>
    </xf>
    <xf numFmtId="1" fontId="28" fillId="4" borderId="24" xfId="0" applyNumberFormat="1" applyFont="1" applyFill="1" applyBorder="1" applyAlignment="1">
      <alignment horizontal="center" vertical="center"/>
    </xf>
    <xf numFmtId="1" fontId="30" fillId="0" borderId="25" xfId="0" applyNumberFormat="1" applyFont="1" applyBorder="1" applyAlignment="1">
      <alignment horizontal="center" vertical="center"/>
    </xf>
    <xf numFmtId="0" fontId="66" fillId="0" borderId="29" xfId="0" applyFont="1" applyBorder="1" applyAlignment="1"/>
    <xf numFmtId="1" fontId="58" fillId="4" borderId="33" xfId="0" applyNumberFormat="1" applyFont="1" applyFill="1" applyBorder="1" applyAlignment="1">
      <alignment horizontal="center" vertical="center"/>
    </xf>
    <xf numFmtId="1" fontId="30" fillId="0" borderId="34" xfId="0" applyNumberFormat="1" applyFont="1" applyBorder="1" applyAlignment="1">
      <alignment horizontal="center" vertical="center"/>
    </xf>
    <xf numFmtId="0" fontId="28" fillId="0" borderId="67" xfId="0" applyFont="1" applyBorder="1" applyAlignment="1">
      <alignment horizontal="center"/>
    </xf>
    <xf numFmtId="0" fontId="28" fillId="0" borderId="111" xfId="0" applyFont="1" applyBorder="1" applyAlignment="1">
      <alignment horizontal="center" vertical="center"/>
    </xf>
    <xf numFmtId="0" fontId="30" fillId="0" borderId="135" xfId="0" applyFont="1" applyBorder="1" applyAlignment="1">
      <alignment horizontal="center"/>
    </xf>
    <xf numFmtId="0" fontId="30" fillId="0" borderId="81" xfId="0" applyFont="1" applyBorder="1" applyAlignment="1">
      <alignment horizontal="center" vertical="center"/>
    </xf>
    <xf numFmtId="0" fontId="21" fillId="0" borderId="10" xfId="0" applyFont="1" applyBorder="1" applyAlignment="1">
      <alignment horizontal="center"/>
    </xf>
    <xf numFmtId="0" fontId="21" fillId="0" borderId="10" xfId="0" applyFont="1" applyBorder="1" applyAlignment="1">
      <alignment horizontal="center" vertical="center"/>
    </xf>
    <xf numFmtId="0" fontId="21" fillId="0" borderId="79" xfId="0" applyFont="1" applyBorder="1" applyAlignment="1">
      <alignment horizontal="center"/>
    </xf>
    <xf numFmtId="0" fontId="30" fillId="0" borderId="34" xfId="0" applyFont="1" applyBorder="1" applyAlignment="1">
      <alignment horizontal="center" vertical="center"/>
    </xf>
    <xf numFmtId="0" fontId="21" fillId="0" borderId="23" xfId="0" applyFont="1" applyBorder="1" applyAlignment="1">
      <alignment horizontal="center" vertical="center"/>
    </xf>
    <xf numFmtId="0" fontId="21" fillId="0" borderId="20" xfId="0" applyFont="1" applyBorder="1" applyAlignment="1">
      <alignment horizontal="center" vertical="center"/>
    </xf>
    <xf numFmtId="0" fontId="30" fillId="0" borderId="7" xfId="0" applyFont="1" applyBorder="1" applyAlignment="1">
      <alignment horizontal="center"/>
    </xf>
    <xf numFmtId="0" fontId="30" fillId="0" borderId="30" xfId="0" applyFont="1" applyBorder="1" applyAlignment="1">
      <alignment horizontal="center"/>
    </xf>
    <xf numFmtId="0" fontId="20" fillId="0" borderId="75" xfId="0" applyFont="1" applyFill="1" applyBorder="1" applyAlignment="1">
      <alignment horizontal="center" vertical="center"/>
    </xf>
    <xf numFmtId="0" fontId="20" fillId="0" borderId="60" xfId="0" applyFont="1" applyFill="1" applyBorder="1" applyAlignment="1">
      <alignment horizontal="center" vertical="center"/>
    </xf>
    <xf numFmtId="0" fontId="17" fillId="0" borderId="33" xfId="0" applyFont="1" applyFill="1" applyBorder="1" applyAlignment="1">
      <alignment horizontal="center" vertical="center"/>
    </xf>
    <xf numFmtId="0" fontId="30" fillId="0" borderId="75" xfId="0" applyFont="1" applyFill="1" applyBorder="1" applyAlignment="1">
      <alignment horizontal="center" vertical="center"/>
    </xf>
    <xf numFmtId="0" fontId="30" fillId="0" borderId="33" xfId="0" applyFont="1" applyBorder="1" applyAlignment="1">
      <alignment horizontal="center" vertical="center"/>
    </xf>
    <xf numFmtId="1" fontId="21" fillId="0" borderId="122" xfId="0" applyNumberFormat="1" applyFont="1" applyBorder="1" applyAlignment="1">
      <alignment horizontal="center" vertical="center"/>
    </xf>
    <xf numFmtId="1" fontId="24" fillId="0" borderId="32" xfId="0" applyNumberFormat="1" applyFont="1" applyBorder="1" applyAlignment="1">
      <alignment horizontal="center" vertical="center"/>
    </xf>
    <xf numFmtId="1" fontId="24" fillId="0" borderId="33" xfId="0" applyNumberFormat="1" applyFont="1" applyBorder="1" applyAlignment="1">
      <alignment horizontal="center" vertical="center"/>
    </xf>
    <xf numFmtId="1" fontId="20" fillId="0" borderId="30" xfId="0" applyNumberFormat="1" applyFont="1" applyBorder="1" applyAlignment="1">
      <alignment horizontal="center" vertical="center"/>
    </xf>
    <xf numFmtId="0" fontId="27" fillId="0" borderId="31" xfId="0" applyFont="1" applyBorder="1" applyAlignment="1">
      <alignment horizontal="center" vertical="center"/>
    </xf>
    <xf numFmtId="0" fontId="21" fillId="0" borderId="60" xfId="0" applyFont="1" applyFill="1" applyBorder="1" applyAlignment="1">
      <alignment horizontal="center" vertical="center"/>
    </xf>
    <xf numFmtId="0" fontId="21" fillId="0" borderId="33" xfId="0" applyFont="1" applyBorder="1" applyAlignment="1">
      <alignment horizontal="center" vertical="center"/>
    </xf>
    <xf numFmtId="0" fontId="17" fillId="0" borderId="74" xfId="0" applyFont="1" applyBorder="1" applyAlignment="1">
      <alignment horizontal="center" vertical="center"/>
    </xf>
    <xf numFmtId="0" fontId="20" fillId="0" borderId="7" xfId="0" applyFont="1" applyBorder="1" applyAlignment="1">
      <alignment horizontal="center" vertical="center"/>
    </xf>
    <xf numFmtId="0" fontId="15" fillId="4" borderId="28" xfId="0" applyFont="1" applyFill="1" applyBorder="1" applyAlignment="1">
      <alignment horizontal="center" vertical="center"/>
    </xf>
    <xf numFmtId="0" fontId="28" fillId="0" borderId="100" xfId="0" applyFont="1" applyBorder="1" applyAlignment="1">
      <alignment horizontal="center" vertical="center"/>
    </xf>
    <xf numFmtId="0" fontId="28" fillId="4" borderId="26" xfId="0" applyFont="1" applyFill="1" applyBorder="1" applyAlignment="1">
      <alignment horizontal="center"/>
    </xf>
    <xf numFmtId="0" fontId="21" fillId="4" borderId="25" xfId="0" applyFont="1" applyFill="1" applyBorder="1" applyAlignment="1">
      <alignment horizontal="center"/>
    </xf>
    <xf numFmtId="0" fontId="28" fillId="4" borderId="11" xfId="0" applyFont="1" applyFill="1" applyBorder="1" applyAlignment="1">
      <alignment horizontal="center" vertical="center"/>
    </xf>
    <xf numFmtId="0" fontId="29" fillId="4" borderId="25" xfId="0" applyFont="1" applyFill="1" applyBorder="1" applyAlignment="1">
      <alignment horizontal="center" vertical="center"/>
    </xf>
    <xf numFmtId="0" fontId="24" fillId="0" borderId="26" xfId="0" applyFont="1" applyBorder="1" applyAlignment="1">
      <alignment horizontal="center"/>
    </xf>
    <xf numFmtId="0" fontId="20" fillId="4" borderId="11" xfId="0" applyFont="1" applyFill="1" applyBorder="1" applyAlignment="1">
      <alignment horizontal="center"/>
    </xf>
    <xf numFmtId="0" fontId="21" fillId="0" borderId="9" xfId="0" applyFont="1" applyBorder="1" applyAlignment="1">
      <alignment horizontal="center" vertical="center"/>
    </xf>
    <xf numFmtId="0" fontId="32" fillId="4" borderId="24" xfId="0" applyFont="1" applyFill="1" applyBorder="1" applyAlignment="1">
      <alignment horizontal="center" vertical="center"/>
    </xf>
    <xf numFmtId="1" fontId="49" fillId="0" borderId="120" xfId="0" applyNumberFormat="1" applyFont="1" applyBorder="1" applyAlignment="1">
      <alignment horizontal="center" vertical="center"/>
    </xf>
    <xf numFmtId="1" fontId="21" fillId="4" borderId="79" xfId="0" applyNumberFormat="1" applyFont="1" applyFill="1" applyBorder="1" applyAlignment="1">
      <alignment horizontal="center" vertical="center"/>
    </xf>
    <xf numFmtId="1" fontId="21" fillId="4" borderId="6" xfId="0" applyNumberFormat="1" applyFont="1" applyFill="1" applyBorder="1" applyAlignment="1">
      <alignment horizontal="center" vertical="center"/>
    </xf>
    <xf numFmtId="1" fontId="21" fillId="4" borderId="80" xfId="0" applyNumberFormat="1" applyFont="1" applyFill="1" applyBorder="1" applyAlignment="1">
      <alignment horizontal="center" vertical="center"/>
    </xf>
    <xf numFmtId="0" fontId="21" fillId="0" borderId="80" xfId="0" applyFont="1" applyBorder="1" applyAlignment="1">
      <alignment horizontal="center"/>
    </xf>
    <xf numFmtId="0" fontId="28" fillId="0" borderId="79" xfId="0" applyFont="1" applyFill="1" applyBorder="1" applyAlignment="1">
      <alignment horizontal="center"/>
    </xf>
    <xf numFmtId="0" fontId="28" fillId="0" borderId="6" xfId="0" applyFont="1" applyFill="1" applyBorder="1" applyAlignment="1">
      <alignment horizontal="center"/>
    </xf>
    <xf numFmtId="0" fontId="28" fillId="0" borderId="80" xfId="0" applyFont="1" applyFill="1" applyBorder="1" applyAlignment="1">
      <alignment horizontal="center"/>
    </xf>
    <xf numFmtId="0" fontId="28" fillId="0" borderId="24" xfId="0" applyFont="1" applyFill="1" applyBorder="1" applyAlignment="1">
      <alignment horizontal="center"/>
    </xf>
    <xf numFmtId="0" fontId="21" fillId="0" borderId="77" xfId="0" applyFont="1" applyFill="1" applyBorder="1" applyAlignment="1">
      <alignment horizontal="center" vertical="center"/>
    </xf>
    <xf numFmtId="0" fontId="28" fillId="0" borderId="9" xfId="0" applyFont="1" applyFill="1" applyBorder="1" applyAlignment="1">
      <alignment horizontal="center"/>
    </xf>
    <xf numFmtId="0" fontId="30" fillId="0" borderId="105" xfId="0" applyFont="1" applyFill="1" applyBorder="1" applyAlignment="1">
      <alignment horizontal="center"/>
    </xf>
    <xf numFmtId="0" fontId="21" fillId="0" borderId="12" xfId="0" applyFont="1" applyBorder="1" applyAlignment="1">
      <alignment horizontal="center"/>
    </xf>
    <xf numFmtId="0" fontId="21" fillId="0" borderId="8" xfId="0" applyFont="1" applyBorder="1" applyAlignment="1">
      <alignment horizontal="center" vertical="center"/>
    </xf>
    <xf numFmtId="0" fontId="21" fillId="0" borderId="16" xfId="0" applyFont="1" applyFill="1" applyBorder="1" applyAlignment="1">
      <alignment horizontal="center" vertical="center"/>
    </xf>
    <xf numFmtId="0" fontId="21" fillId="0" borderId="117" xfId="0" applyFont="1" applyFill="1" applyBorder="1" applyAlignment="1">
      <alignment horizontal="center" vertical="center"/>
    </xf>
    <xf numFmtId="0" fontId="18" fillId="0" borderId="78" xfId="0" applyFont="1" applyFill="1" applyBorder="1" applyAlignment="1">
      <alignment horizontal="center" vertical="center"/>
    </xf>
    <xf numFmtId="0" fontId="29" fillId="0" borderId="87" xfId="0" applyFont="1" applyBorder="1" applyAlignment="1">
      <alignment horizontal="center"/>
    </xf>
    <xf numFmtId="0" fontId="29" fillId="0" borderId="27" xfId="0" applyFont="1" applyBorder="1" applyAlignment="1">
      <alignment horizontal="center"/>
    </xf>
    <xf numFmtId="0" fontId="29" fillId="0" borderId="34" xfId="0" applyFont="1" applyBorder="1" applyAlignment="1">
      <alignment horizontal="center"/>
    </xf>
    <xf numFmtId="0" fontId="28" fillId="0" borderId="34" xfId="0" applyFont="1" applyBorder="1" applyAlignment="1">
      <alignment horizontal="center"/>
    </xf>
    <xf numFmtId="0" fontId="21" fillId="12" borderId="64" xfId="0" applyFont="1" applyFill="1" applyBorder="1" applyAlignment="1">
      <alignment horizontal="center" vertical="center"/>
    </xf>
    <xf numFmtId="0" fontId="28" fillId="12" borderId="83" xfId="0" applyFont="1" applyFill="1" applyBorder="1" applyAlignment="1">
      <alignment horizontal="center" vertical="center"/>
    </xf>
    <xf numFmtId="1" fontId="21" fillId="12" borderId="55" xfId="0" applyNumberFormat="1" applyFont="1" applyFill="1" applyBorder="1" applyAlignment="1">
      <alignment horizontal="center" vertical="center"/>
    </xf>
    <xf numFmtId="1" fontId="34" fillId="12" borderId="84" xfId="0" applyNumberFormat="1" applyFont="1" applyFill="1" applyBorder="1" applyAlignment="1">
      <alignment horizontal="center" vertical="center"/>
    </xf>
    <xf numFmtId="1" fontId="17" fillId="12" borderId="55" xfId="0" applyNumberFormat="1" applyFont="1" applyFill="1" applyBorder="1" applyAlignment="1">
      <alignment horizontal="center" vertical="center"/>
    </xf>
    <xf numFmtId="1" fontId="17" fillId="12" borderId="108" xfId="0" applyNumberFormat="1" applyFont="1" applyFill="1" applyBorder="1" applyAlignment="1">
      <alignment horizontal="center" vertical="center"/>
    </xf>
    <xf numFmtId="1" fontId="17" fillId="12" borderId="56" xfId="0" applyNumberFormat="1" applyFont="1" applyFill="1" applyBorder="1" applyAlignment="1">
      <alignment horizontal="center" vertical="center"/>
    </xf>
    <xf numFmtId="1" fontId="17" fillId="12" borderId="82" xfId="0" applyNumberFormat="1" applyFont="1" applyFill="1" applyBorder="1" applyAlignment="1">
      <alignment horizontal="center" vertical="center"/>
    </xf>
    <xf numFmtId="1" fontId="17" fillId="12" borderId="84" xfId="0" applyNumberFormat="1" applyFont="1" applyFill="1" applyBorder="1" applyAlignment="1">
      <alignment horizontal="center" vertical="center"/>
    </xf>
    <xf numFmtId="1" fontId="17" fillId="12" borderId="85" xfId="0" applyNumberFormat="1" applyFont="1" applyFill="1" applyBorder="1" applyAlignment="1">
      <alignment horizontal="center" vertical="center"/>
    </xf>
    <xf numFmtId="1" fontId="17" fillId="12" borderId="83" xfId="0" applyNumberFormat="1" applyFont="1" applyFill="1" applyBorder="1" applyAlignment="1">
      <alignment horizontal="center" vertical="center"/>
    </xf>
    <xf numFmtId="1" fontId="17" fillId="12" borderId="64" xfId="0" applyNumberFormat="1" applyFont="1" applyFill="1" applyBorder="1" applyAlignment="1">
      <alignment horizontal="center" vertical="center"/>
    </xf>
    <xf numFmtId="1" fontId="17" fillId="12" borderId="26" xfId="0" applyNumberFormat="1" applyFont="1" applyFill="1" applyBorder="1" applyAlignment="1">
      <alignment horizontal="center" vertical="center"/>
    </xf>
    <xf numFmtId="1" fontId="17" fillId="12" borderId="10" xfId="0" applyNumberFormat="1" applyFont="1" applyFill="1" applyBorder="1" applyAlignment="1">
      <alignment horizontal="center" vertical="center"/>
    </xf>
    <xf numFmtId="1" fontId="17" fillId="12" borderId="11" xfId="0" applyNumberFormat="1" applyFont="1" applyFill="1" applyBorder="1" applyAlignment="1">
      <alignment horizontal="center" vertical="center"/>
    </xf>
    <xf numFmtId="0" fontId="20" fillId="12" borderId="82" xfId="0" applyFont="1" applyFill="1" applyBorder="1" applyAlignment="1">
      <alignment horizontal="center" vertical="center"/>
    </xf>
    <xf numFmtId="0" fontId="20" fillId="12" borderId="65" xfId="0" applyFont="1" applyFill="1" applyBorder="1" applyAlignment="1">
      <alignment horizontal="center" vertical="center"/>
    </xf>
    <xf numFmtId="0" fontId="20" fillId="12" borderId="56" xfId="0" applyFont="1" applyFill="1" applyBorder="1" applyAlignment="1">
      <alignment horizontal="center" vertical="center"/>
    </xf>
    <xf numFmtId="0" fontId="20" fillId="12" borderId="85" xfId="0" applyFont="1" applyFill="1" applyBorder="1" applyAlignment="1">
      <alignment horizontal="center" vertical="center"/>
    </xf>
    <xf numFmtId="0" fontId="20" fillId="12" borderId="5" xfId="0" applyFont="1" applyFill="1" applyBorder="1" applyAlignment="1">
      <alignment horizontal="center" vertical="center"/>
    </xf>
    <xf numFmtId="0" fontId="20" fillId="12" borderId="118" xfId="0" applyFont="1" applyFill="1" applyBorder="1" applyAlignment="1">
      <alignment horizontal="center" vertical="center"/>
    </xf>
    <xf numFmtId="0" fontId="30" fillId="12" borderId="83" xfId="0" applyFont="1" applyFill="1" applyBorder="1" applyAlignment="1">
      <alignment horizontal="center" vertical="center"/>
    </xf>
    <xf numFmtId="0" fontId="30" fillId="12" borderId="56" xfId="0" applyFont="1" applyFill="1" applyBorder="1" applyAlignment="1">
      <alignment horizontal="center" vertical="center"/>
    </xf>
    <xf numFmtId="1" fontId="21" fillId="12" borderId="108" xfId="0" applyNumberFormat="1" applyFont="1" applyFill="1" applyBorder="1" applyAlignment="1">
      <alignment horizontal="center" vertical="center"/>
    </xf>
    <xf numFmtId="1" fontId="25" fillId="12" borderId="82" xfId="0" applyNumberFormat="1" applyFont="1" applyFill="1" applyBorder="1" applyAlignment="1">
      <alignment horizontal="center"/>
    </xf>
    <xf numFmtId="1" fontId="25" fillId="12" borderId="84" xfId="0" applyNumberFormat="1" applyFont="1" applyFill="1" applyBorder="1" applyAlignment="1">
      <alignment horizontal="center" vertical="center"/>
    </xf>
    <xf numFmtId="1" fontId="18" fillId="12" borderId="85" xfId="0" applyNumberFormat="1" applyFont="1" applyFill="1" applyBorder="1" applyAlignment="1">
      <alignment horizontal="center" vertical="center"/>
    </xf>
    <xf numFmtId="0" fontId="21" fillId="12" borderId="82" xfId="0" applyFont="1" applyFill="1" applyBorder="1" applyAlignment="1">
      <alignment horizontal="center" vertical="center"/>
    </xf>
    <xf numFmtId="0" fontId="21" fillId="12" borderId="84" xfId="0" applyFont="1" applyFill="1" applyBorder="1" applyAlignment="1">
      <alignment horizontal="center" vertical="center"/>
    </xf>
    <xf numFmtId="0" fontId="18" fillId="12" borderId="65" xfId="0" applyNumberFormat="1" applyFont="1" applyFill="1" applyBorder="1" applyAlignment="1">
      <alignment horizontal="center" vertical="center"/>
    </xf>
    <xf numFmtId="0" fontId="18" fillId="12" borderId="108" xfId="0" applyFont="1" applyFill="1" applyBorder="1" applyAlignment="1">
      <alignment horizontal="center" vertical="center"/>
    </xf>
    <xf numFmtId="0" fontId="19" fillId="12" borderId="83" xfId="0" applyFont="1" applyFill="1" applyBorder="1" applyAlignment="1">
      <alignment horizontal="center" vertical="center"/>
    </xf>
    <xf numFmtId="0" fontId="18" fillId="12" borderId="84" xfId="0" applyFont="1" applyFill="1" applyBorder="1" applyAlignment="1">
      <alignment horizontal="center" vertical="center"/>
    </xf>
    <xf numFmtId="0" fontId="19" fillId="12" borderId="84" xfId="0" applyFont="1" applyFill="1" applyBorder="1" applyAlignment="1">
      <alignment horizontal="center" vertical="center"/>
    </xf>
    <xf numFmtId="0" fontId="21" fillId="12" borderId="55" xfId="0" applyFont="1" applyFill="1" applyBorder="1" applyAlignment="1">
      <alignment horizontal="center" vertical="center"/>
    </xf>
    <xf numFmtId="0" fontId="21" fillId="12" borderId="85" xfId="0" applyFont="1" applyFill="1" applyBorder="1" applyAlignment="1">
      <alignment horizontal="center" vertical="center"/>
    </xf>
    <xf numFmtId="0" fontId="20" fillId="12" borderId="83" xfId="0" applyFont="1" applyFill="1" applyBorder="1" applyAlignment="1">
      <alignment horizontal="center" vertical="center"/>
    </xf>
    <xf numFmtId="0" fontId="27" fillId="12" borderId="84" xfId="0" applyFont="1" applyFill="1" applyBorder="1" applyAlignment="1">
      <alignment horizontal="center" vertical="center"/>
    </xf>
    <xf numFmtId="0" fontId="20" fillId="12" borderId="84" xfId="0" applyFont="1" applyFill="1" applyBorder="1" applyAlignment="1">
      <alignment horizontal="center" vertical="center"/>
    </xf>
    <xf numFmtId="0" fontId="20" fillId="12" borderId="55" xfId="0" applyFont="1" applyFill="1" applyBorder="1" applyAlignment="1">
      <alignment horizontal="center" vertical="center"/>
    </xf>
    <xf numFmtId="1" fontId="21" fillId="12" borderId="85" xfId="0" applyNumberFormat="1" applyFont="1" applyFill="1" applyBorder="1" applyAlignment="1">
      <alignment horizontal="center" vertical="center"/>
    </xf>
    <xf numFmtId="1" fontId="24" fillId="12" borderId="82" xfId="0" applyNumberFormat="1" applyFont="1" applyFill="1" applyBorder="1" applyAlignment="1">
      <alignment horizontal="center"/>
    </xf>
    <xf numFmtId="1" fontId="24" fillId="12" borderId="84" xfId="0" applyNumberFormat="1" applyFont="1" applyFill="1" applyBorder="1" applyAlignment="1">
      <alignment horizontal="center" vertical="center"/>
    </xf>
    <xf numFmtId="1" fontId="20" fillId="12" borderId="85" xfId="0" applyNumberFormat="1" applyFont="1" applyFill="1" applyBorder="1" applyAlignment="1">
      <alignment horizontal="center" vertical="center"/>
    </xf>
    <xf numFmtId="0" fontId="20" fillId="12" borderId="85" xfId="0" applyNumberFormat="1" applyFont="1" applyFill="1" applyBorder="1" applyAlignment="1">
      <alignment horizontal="center" vertical="center"/>
    </xf>
    <xf numFmtId="0" fontId="27" fillId="12" borderId="83" xfId="0" applyFont="1" applyFill="1" applyBorder="1" applyAlignment="1">
      <alignment horizontal="center" vertical="center"/>
    </xf>
    <xf numFmtId="0" fontId="17" fillId="12" borderId="84" xfId="0" applyFont="1" applyFill="1" applyBorder="1" applyAlignment="1">
      <alignment horizontal="center" vertical="center"/>
    </xf>
    <xf numFmtId="0" fontId="21" fillId="12" borderId="65" xfId="0" applyFont="1" applyFill="1" applyBorder="1" applyAlignment="1">
      <alignment horizontal="center" vertical="center"/>
    </xf>
    <xf numFmtId="0" fontId="49" fillId="12" borderId="120" xfId="0" applyFont="1" applyFill="1" applyBorder="1" applyAlignment="1">
      <alignment horizontal="center" vertical="center"/>
    </xf>
    <xf numFmtId="0" fontId="49" fillId="12" borderId="121" xfId="0" applyFont="1" applyFill="1" applyBorder="1" applyAlignment="1">
      <alignment horizontal="center" vertical="center"/>
    </xf>
    <xf numFmtId="0" fontId="49" fillId="12" borderId="122" xfId="0" applyFont="1" applyFill="1" applyBorder="1" applyAlignment="1">
      <alignment horizontal="center" vertical="center"/>
    </xf>
    <xf numFmtId="1" fontId="17" fillId="12" borderId="70" xfId="0" applyNumberFormat="1" applyFont="1" applyFill="1" applyBorder="1" applyAlignment="1">
      <alignment horizontal="center" vertical="center"/>
    </xf>
    <xf numFmtId="0" fontId="21" fillId="12" borderId="121" xfId="0" applyFont="1" applyFill="1" applyBorder="1" applyAlignment="1">
      <alignment horizontal="center" vertical="center"/>
    </xf>
    <xf numFmtId="1" fontId="34" fillId="12" borderId="108" xfId="0" applyNumberFormat="1" applyFont="1" applyFill="1" applyBorder="1" applyAlignment="1">
      <alignment horizontal="center" vertical="center"/>
    </xf>
    <xf numFmtId="1" fontId="34" fillId="12" borderId="72" xfId="0" applyNumberFormat="1" applyFont="1" applyFill="1" applyBorder="1" applyAlignment="1">
      <alignment horizontal="center" vertical="center"/>
    </xf>
    <xf numFmtId="1" fontId="21" fillId="12" borderId="70" xfId="0" applyNumberFormat="1" applyFont="1" applyFill="1" applyBorder="1" applyAlignment="1">
      <alignment horizontal="center" vertical="center"/>
    </xf>
    <xf numFmtId="0" fontId="17" fillId="12" borderId="108" xfId="0" applyFont="1" applyFill="1" applyBorder="1" applyAlignment="1">
      <alignment horizontal="center"/>
    </xf>
    <xf numFmtId="0" fontId="21" fillId="12" borderId="123" xfId="0" applyFont="1" applyFill="1" applyBorder="1" applyAlignment="1">
      <alignment horizontal="center"/>
    </xf>
    <xf numFmtId="0" fontId="20" fillId="12" borderId="121" xfId="0" applyFont="1" applyFill="1" applyBorder="1" applyAlignment="1">
      <alignment horizontal="center"/>
    </xf>
    <xf numFmtId="0" fontId="20" fillId="12" borderId="124" xfId="0" applyFont="1" applyFill="1" applyBorder="1" applyAlignment="1">
      <alignment horizontal="center"/>
    </xf>
    <xf numFmtId="0" fontId="20" fillId="12" borderId="108" xfId="0" applyFont="1" applyFill="1" applyBorder="1" applyAlignment="1">
      <alignment horizontal="center"/>
    </xf>
    <xf numFmtId="0" fontId="20" fillId="12" borderId="123" xfId="0" applyFont="1" applyFill="1" applyBorder="1" applyAlignment="1">
      <alignment horizontal="center"/>
    </xf>
    <xf numFmtId="0" fontId="20" fillId="12" borderId="124" xfId="0" applyFont="1" applyFill="1" applyBorder="1" applyAlignment="1">
      <alignment horizontal="center" vertical="center"/>
    </xf>
    <xf numFmtId="0" fontId="21" fillId="12" borderId="72" xfId="0" applyFont="1" applyFill="1" applyBorder="1" applyAlignment="1">
      <alignment horizontal="center"/>
    </xf>
    <xf numFmtId="0" fontId="21" fillId="12" borderId="123" xfId="0" applyFont="1" applyFill="1" applyBorder="1" applyAlignment="1">
      <alignment horizontal="center" vertical="center"/>
    </xf>
    <xf numFmtId="0" fontId="18" fillId="12" borderId="121" xfId="0" applyFont="1" applyFill="1" applyBorder="1" applyAlignment="1">
      <alignment horizontal="center"/>
    </xf>
    <xf numFmtId="0" fontId="18" fillId="12" borderId="124" xfId="0" applyFont="1" applyFill="1" applyBorder="1" applyAlignment="1">
      <alignment horizontal="center"/>
    </xf>
    <xf numFmtId="0" fontId="17" fillId="12" borderId="121" xfId="0" applyFont="1" applyFill="1" applyBorder="1" applyAlignment="1">
      <alignment horizontal="center"/>
    </xf>
    <xf numFmtId="0" fontId="20" fillId="12" borderId="122" xfId="0" applyFont="1" applyFill="1" applyBorder="1" applyAlignment="1">
      <alignment horizontal="center" vertical="center"/>
    </xf>
    <xf numFmtId="1" fontId="17" fillId="12" borderId="123" xfId="0" applyNumberFormat="1" applyFont="1" applyFill="1" applyBorder="1" applyAlignment="1">
      <alignment horizontal="center"/>
    </xf>
    <xf numFmtId="0" fontId="18" fillId="12" borderId="122" xfId="0" applyFont="1" applyFill="1" applyBorder="1" applyAlignment="1">
      <alignment horizontal="center"/>
    </xf>
    <xf numFmtId="1" fontId="28" fillId="12" borderId="108" xfId="0" applyNumberFormat="1" applyFont="1" applyFill="1" applyBorder="1" applyAlignment="1">
      <alignment horizontal="center"/>
    </xf>
    <xf numFmtId="0" fontId="21" fillId="12" borderId="15" xfId="0" applyFont="1" applyFill="1" applyBorder="1" applyAlignment="1">
      <alignment horizontal="center" vertical="center"/>
    </xf>
    <xf numFmtId="0" fontId="17" fillId="12" borderId="27" xfId="0" applyFont="1" applyFill="1" applyBorder="1" applyAlignment="1">
      <alignment horizontal="center" vertical="center"/>
    </xf>
    <xf numFmtId="0" fontId="23" fillId="12" borderId="121" xfId="0" applyFont="1" applyFill="1" applyBorder="1" applyAlignment="1">
      <alignment horizontal="center"/>
    </xf>
    <xf numFmtId="0" fontId="23" fillId="12" borderId="122" xfId="0" applyFont="1" applyFill="1" applyBorder="1" applyAlignment="1">
      <alignment horizontal="center"/>
    </xf>
    <xf numFmtId="0" fontId="18" fillId="12" borderId="71" xfId="0" applyFont="1" applyFill="1" applyBorder="1" applyAlignment="1">
      <alignment horizontal="center"/>
    </xf>
    <xf numFmtId="0" fontId="18" fillId="12" borderId="108" xfId="0" applyFont="1" applyFill="1" applyBorder="1" applyAlignment="1">
      <alignment horizontal="center"/>
    </xf>
    <xf numFmtId="0" fontId="28" fillId="12" borderId="52" xfId="0" applyFont="1" applyFill="1" applyBorder="1" applyAlignment="1">
      <alignment horizontal="center" vertical="center"/>
    </xf>
    <xf numFmtId="0" fontId="28" fillId="12" borderId="0" xfId="0" applyFont="1" applyFill="1" applyBorder="1" applyAlignment="1">
      <alignment horizontal="center" vertical="center"/>
    </xf>
    <xf numFmtId="1" fontId="17" fillId="12" borderId="82" xfId="0" applyNumberFormat="1" applyFont="1" applyFill="1" applyBorder="1" applyAlignment="1">
      <alignment horizontal="center"/>
    </xf>
    <xf numFmtId="1" fontId="21" fillId="12" borderId="84" xfId="0" applyNumberFormat="1" applyFont="1" applyFill="1" applyBorder="1" applyAlignment="1">
      <alignment horizontal="center" vertical="center"/>
    </xf>
    <xf numFmtId="1" fontId="21" fillId="12" borderId="2" xfId="0" applyNumberFormat="1" applyFont="1" applyFill="1" applyBorder="1" applyAlignment="1">
      <alignment horizontal="center" vertical="center"/>
    </xf>
    <xf numFmtId="1" fontId="21" fillId="12" borderId="74" xfId="0" applyNumberFormat="1" applyFont="1" applyFill="1" applyBorder="1" applyAlignment="1">
      <alignment horizontal="center" vertical="center"/>
    </xf>
    <xf numFmtId="1" fontId="21" fillId="12" borderId="118" xfId="0" applyNumberFormat="1" applyFont="1" applyFill="1" applyBorder="1" applyAlignment="1">
      <alignment horizontal="center" vertical="center"/>
    </xf>
    <xf numFmtId="1" fontId="21" fillId="12" borderId="82" xfId="0" applyNumberFormat="1" applyFont="1" applyFill="1" applyBorder="1" applyAlignment="1">
      <alignment horizontal="center" vertical="center"/>
    </xf>
    <xf numFmtId="0" fontId="28" fillId="12" borderId="100" xfId="0" applyFont="1" applyFill="1" applyBorder="1" applyAlignment="1">
      <alignment horizontal="center" vertical="center"/>
    </xf>
    <xf numFmtId="0" fontId="17" fillId="12" borderId="85" xfId="0" applyFont="1" applyFill="1" applyBorder="1" applyAlignment="1">
      <alignment horizontal="center" vertical="center"/>
    </xf>
    <xf numFmtId="0" fontId="17" fillId="12" borderId="59" xfId="0" applyFont="1" applyFill="1" applyBorder="1" applyAlignment="1">
      <alignment horizontal="center" vertical="center"/>
    </xf>
    <xf numFmtId="0" fontId="34" fillId="12" borderId="59" xfId="0" applyFont="1" applyFill="1" applyBorder="1" applyAlignment="1">
      <alignment horizontal="center" vertical="center"/>
    </xf>
    <xf numFmtId="1" fontId="17" fillId="12" borderId="59" xfId="0" applyNumberFormat="1" applyFont="1" applyFill="1" applyBorder="1" applyAlignment="1">
      <alignment horizontal="center" vertical="center"/>
    </xf>
    <xf numFmtId="0" fontId="17" fillId="12" borderId="106" xfId="0" applyFont="1" applyFill="1" applyBorder="1" applyAlignment="1">
      <alignment horizontal="center" vertical="center"/>
    </xf>
    <xf numFmtId="0" fontId="17" fillId="12" borderId="64" xfId="0" applyFont="1" applyFill="1" applyBorder="1" applyAlignment="1">
      <alignment horizontal="center" vertical="center"/>
    </xf>
    <xf numFmtId="0" fontId="28" fillId="12" borderId="56" xfId="0" applyFont="1" applyFill="1" applyBorder="1" applyAlignment="1">
      <alignment horizontal="center" vertical="center"/>
    </xf>
    <xf numFmtId="1" fontId="21" fillId="12" borderId="83" xfId="0" applyNumberFormat="1" applyFont="1" applyFill="1" applyBorder="1" applyAlignment="1">
      <alignment horizontal="center" vertical="center"/>
    </xf>
    <xf numFmtId="1" fontId="21" fillId="12" borderId="56" xfId="0" applyNumberFormat="1" applyFont="1" applyFill="1" applyBorder="1" applyAlignment="1">
      <alignment horizontal="center" vertical="center"/>
    </xf>
    <xf numFmtId="1" fontId="34" fillId="12" borderId="82" xfId="0" applyNumberFormat="1" applyFont="1" applyFill="1" applyBorder="1" applyAlignment="1">
      <alignment horizontal="center" vertical="center"/>
    </xf>
    <xf numFmtId="1" fontId="29" fillId="12" borderId="83" xfId="0" applyNumberFormat="1" applyFont="1" applyFill="1" applyBorder="1" applyAlignment="1">
      <alignment horizontal="center" vertical="center"/>
    </xf>
    <xf numFmtId="1" fontId="29" fillId="12" borderId="84" xfId="0" applyNumberFormat="1" applyFont="1" applyFill="1" applyBorder="1" applyAlignment="1">
      <alignment horizontal="center" vertical="center"/>
    </xf>
    <xf numFmtId="1" fontId="29" fillId="12" borderId="85" xfId="0" applyNumberFormat="1" applyFont="1" applyFill="1" applyBorder="1" applyAlignment="1">
      <alignment horizontal="center" vertical="center"/>
    </xf>
    <xf numFmtId="1" fontId="29" fillId="12" borderId="75" xfId="0" applyNumberFormat="1" applyFont="1" applyFill="1" applyBorder="1" applyAlignment="1">
      <alignment horizontal="center" vertical="center"/>
    </xf>
    <xf numFmtId="1" fontId="29" fillId="12" borderId="59" xfId="0" applyNumberFormat="1" applyFont="1" applyFill="1" applyBorder="1" applyAlignment="1">
      <alignment horizontal="center" vertical="center"/>
    </xf>
    <xf numFmtId="1" fontId="29" fillId="12" borderId="112" xfId="0" applyNumberFormat="1" applyFont="1" applyFill="1" applyBorder="1" applyAlignment="1">
      <alignment horizontal="center" vertical="center"/>
    </xf>
    <xf numFmtId="1" fontId="17" fillId="12" borderId="84" xfId="0" applyNumberFormat="1" applyFont="1" applyFill="1" applyBorder="1" applyAlignment="1">
      <alignment horizontal="center"/>
    </xf>
    <xf numFmtId="1" fontId="34" fillId="12" borderId="84" xfId="0" applyNumberFormat="1" applyFont="1" applyFill="1" applyBorder="1" applyAlignment="1">
      <alignment horizontal="center"/>
    </xf>
    <xf numFmtId="0" fontId="17" fillId="12" borderId="36" xfId="0" applyFont="1" applyFill="1" applyBorder="1" applyAlignment="1">
      <alignment horizontal="center" vertical="center"/>
    </xf>
    <xf numFmtId="0" fontId="28" fillId="12" borderId="8" xfId="0" applyFont="1" applyFill="1" applyBorder="1" applyAlignment="1">
      <alignment horizontal="center" vertical="center"/>
    </xf>
    <xf numFmtId="0" fontId="28" fillId="12" borderId="0" xfId="0" applyFont="1" applyFill="1" applyBorder="1" applyAlignment="1">
      <alignment horizontal="center"/>
    </xf>
    <xf numFmtId="1" fontId="49" fillId="12" borderId="70" xfId="0" applyNumberFormat="1" applyFont="1" applyFill="1" applyBorder="1" applyAlignment="1">
      <alignment horizontal="center" vertical="center"/>
    </xf>
    <xf numFmtId="1" fontId="34" fillId="12" borderId="74" xfId="0" applyNumberFormat="1" applyFont="1" applyFill="1" applyBorder="1" applyAlignment="1">
      <alignment horizontal="center" vertical="center"/>
    </xf>
    <xf numFmtId="1" fontId="21" fillId="12" borderId="3" xfId="0" applyNumberFormat="1" applyFont="1" applyFill="1" applyBorder="1" applyAlignment="1">
      <alignment horizontal="center" vertical="center"/>
    </xf>
    <xf numFmtId="1" fontId="21" fillId="12" borderId="5" xfId="0" applyNumberFormat="1" applyFont="1" applyFill="1" applyBorder="1" applyAlignment="1">
      <alignment horizontal="center" vertical="center"/>
    </xf>
    <xf numFmtId="1" fontId="21" fillId="12" borderId="0" xfId="0" applyNumberFormat="1" applyFont="1" applyFill="1" applyBorder="1" applyAlignment="1">
      <alignment horizontal="center" vertical="center"/>
    </xf>
    <xf numFmtId="0" fontId="21" fillId="12" borderId="5" xfId="0" applyFont="1" applyFill="1" applyBorder="1" applyAlignment="1">
      <alignment horizontal="center" vertical="center"/>
    </xf>
    <xf numFmtId="0" fontId="21" fillId="12" borderId="74" xfId="0" applyFont="1" applyFill="1" applyBorder="1" applyAlignment="1">
      <alignment horizontal="center" vertical="center"/>
    </xf>
    <xf numFmtId="0" fontId="21" fillId="12" borderId="118" xfId="0" applyFont="1" applyFill="1" applyBorder="1" applyAlignment="1">
      <alignment horizontal="center" vertical="center"/>
    </xf>
    <xf numFmtId="0" fontId="21" fillId="12" borderId="8" xfId="0" applyFont="1" applyFill="1" applyBorder="1" applyAlignment="1">
      <alignment horizontal="center" vertical="center"/>
    </xf>
    <xf numFmtId="0" fontId="21" fillId="12" borderId="73" xfId="0" applyFont="1" applyFill="1" applyBorder="1" applyAlignment="1">
      <alignment horizontal="center" vertical="center"/>
    </xf>
    <xf numFmtId="0" fontId="17" fillId="12" borderId="2" xfId="0" applyFont="1" applyFill="1" applyBorder="1" applyAlignment="1">
      <alignment horizontal="center" vertical="center"/>
    </xf>
    <xf numFmtId="0" fontId="17" fillId="12" borderId="74" xfId="0" applyFont="1" applyFill="1" applyBorder="1" applyAlignment="1">
      <alignment horizontal="center" vertical="center"/>
    </xf>
    <xf numFmtId="0" fontId="17" fillId="12" borderId="118" xfId="0" applyFont="1" applyFill="1" applyBorder="1" applyAlignment="1">
      <alignment horizontal="center" vertical="center"/>
    </xf>
    <xf numFmtId="0" fontId="34" fillId="12" borderId="2" xfId="0" applyFont="1" applyFill="1" applyBorder="1" applyAlignment="1">
      <alignment horizontal="center" vertical="center"/>
    </xf>
    <xf numFmtId="0" fontId="17" fillId="12" borderId="60" xfId="0" applyFont="1" applyFill="1" applyBorder="1" applyAlignment="1">
      <alignment horizontal="center" vertical="center"/>
    </xf>
    <xf numFmtId="0" fontId="17" fillId="12" borderId="112" xfId="0" applyFont="1" applyFill="1" applyBorder="1" applyAlignment="1">
      <alignment horizontal="center" vertical="center"/>
    </xf>
    <xf numFmtId="0" fontId="29" fillId="12" borderId="8" xfId="0" applyFont="1" applyFill="1" applyBorder="1" applyAlignment="1">
      <alignment horizontal="center" vertical="center"/>
    </xf>
    <xf numFmtId="0" fontId="29" fillId="12" borderId="16" xfId="0" applyFont="1" applyFill="1" applyBorder="1" applyAlignment="1">
      <alignment horizontal="center" vertical="center"/>
    </xf>
    <xf numFmtId="0" fontId="29" fillId="12" borderId="73" xfId="0" applyFont="1" applyFill="1" applyBorder="1" applyAlignment="1">
      <alignment horizontal="center" vertical="center"/>
    </xf>
    <xf numFmtId="0" fontId="34" fillId="12" borderId="77" xfId="0" applyFont="1" applyFill="1" applyBorder="1" applyAlignment="1">
      <alignment horizontal="center" vertical="center"/>
    </xf>
    <xf numFmtId="0" fontId="17" fillId="12" borderId="16" xfId="0" applyFont="1" applyFill="1" applyBorder="1" applyAlignment="1">
      <alignment horizontal="center" vertical="center"/>
    </xf>
    <xf numFmtId="0" fontId="17" fillId="12" borderId="117" xfId="0" applyFont="1" applyFill="1" applyBorder="1" applyAlignment="1">
      <alignment horizontal="center" vertical="center"/>
    </xf>
    <xf numFmtId="0" fontId="17" fillId="12" borderId="77" xfId="0" applyFont="1" applyFill="1" applyBorder="1" applyAlignment="1">
      <alignment horizontal="center"/>
    </xf>
    <xf numFmtId="0" fontId="17" fillId="12" borderId="16" xfId="0" applyFont="1" applyFill="1" applyBorder="1" applyAlignment="1">
      <alignment horizontal="center"/>
    </xf>
    <xf numFmtId="0" fontId="34" fillId="12" borderId="73" xfId="0" applyFont="1" applyFill="1" applyBorder="1" applyAlignment="1">
      <alignment horizontal="center"/>
    </xf>
    <xf numFmtId="0" fontId="17" fillId="12" borderId="64" xfId="0" applyFont="1" applyFill="1" applyBorder="1" applyAlignment="1">
      <alignment horizontal="center"/>
    </xf>
    <xf numFmtId="0" fontId="21" fillId="12" borderId="98" xfId="0" applyNumberFormat="1" applyFont="1" applyFill="1" applyBorder="1" applyAlignment="1">
      <alignment horizontal="center"/>
    </xf>
    <xf numFmtId="1" fontId="21" fillId="12" borderId="108" xfId="0" applyNumberFormat="1" applyFont="1" applyFill="1" applyBorder="1" applyAlignment="1">
      <alignment horizontal="center"/>
    </xf>
    <xf numFmtId="1" fontId="25" fillId="12" borderId="83" xfId="0" applyNumberFormat="1" applyFont="1" applyFill="1" applyBorder="1" applyAlignment="1">
      <alignment horizontal="center"/>
    </xf>
    <xf numFmtId="1" fontId="25" fillId="12" borderId="84" xfId="0" applyNumberFormat="1" applyFont="1" applyFill="1" applyBorder="1" applyAlignment="1">
      <alignment horizontal="center"/>
    </xf>
    <xf numFmtId="1" fontId="21" fillId="12" borderId="55" xfId="0" applyNumberFormat="1" applyFont="1" applyFill="1" applyBorder="1" applyAlignment="1">
      <alignment horizontal="center"/>
    </xf>
    <xf numFmtId="0" fontId="21" fillId="12" borderId="56" xfId="0" applyFont="1" applyFill="1" applyBorder="1" applyAlignment="1">
      <alignment horizontal="center"/>
    </xf>
    <xf numFmtId="0" fontId="21" fillId="12" borderId="55" xfId="0" applyFont="1" applyFill="1" applyBorder="1" applyAlignment="1">
      <alignment horizontal="center"/>
    </xf>
    <xf numFmtId="0" fontId="21" fillId="12" borderId="108" xfId="0" applyFont="1" applyFill="1" applyBorder="1" applyAlignment="1">
      <alignment horizontal="center"/>
    </xf>
    <xf numFmtId="0" fontId="24" fillId="12" borderId="56" xfId="0" applyFont="1" applyFill="1" applyBorder="1" applyAlignment="1">
      <alignment horizontal="center"/>
    </xf>
    <xf numFmtId="0" fontId="21" fillId="12" borderId="64" xfId="0" applyFont="1" applyFill="1" applyBorder="1" applyAlignment="1">
      <alignment horizontal="center"/>
    </xf>
    <xf numFmtId="0" fontId="24" fillId="12" borderId="84" xfId="0" applyFont="1" applyFill="1" applyBorder="1" applyAlignment="1">
      <alignment horizontal="center"/>
    </xf>
    <xf numFmtId="0" fontId="21" fillId="12" borderId="85" xfId="0" applyFont="1" applyFill="1" applyBorder="1" applyAlignment="1">
      <alignment horizontal="center"/>
    </xf>
    <xf numFmtId="0" fontId="21" fillId="12" borderId="83" xfId="0" applyFont="1" applyFill="1" applyBorder="1" applyAlignment="1">
      <alignment horizontal="center"/>
    </xf>
    <xf numFmtId="0" fontId="21" fillId="12" borderId="84" xfId="0" applyFont="1" applyFill="1" applyBorder="1" applyAlignment="1">
      <alignment horizontal="center"/>
    </xf>
    <xf numFmtId="0" fontId="21" fillId="12" borderId="65" xfId="0" applyFont="1" applyFill="1" applyBorder="1" applyAlignment="1">
      <alignment horizontal="center"/>
    </xf>
    <xf numFmtId="0" fontId="17" fillId="12" borderId="82" xfId="0" applyFont="1" applyFill="1" applyBorder="1" applyAlignment="1">
      <alignment horizontal="center"/>
    </xf>
    <xf numFmtId="0" fontId="17" fillId="12" borderId="84" xfId="0" applyFont="1" applyFill="1" applyBorder="1" applyAlignment="1">
      <alignment horizontal="center"/>
    </xf>
    <xf numFmtId="0" fontId="17" fillId="12" borderId="85" xfId="0" applyFont="1" applyFill="1" applyBorder="1" applyAlignment="1">
      <alignment horizontal="center"/>
    </xf>
    <xf numFmtId="0" fontId="29" fillId="12" borderId="84" xfId="0" applyFont="1" applyFill="1" applyBorder="1" applyAlignment="1">
      <alignment horizontal="center"/>
    </xf>
    <xf numFmtId="0" fontId="29" fillId="12" borderId="85" xfId="0" applyFont="1" applyFill="1" applyBorder="1" applyAlignment="1">
      <alignment horizontal="center"/>
    </xf>
    <xf numFmtId="0" fontId="29" fillId="12" borderId="82" xfId="0" applyFont="1" applyFill="1" applyBorder="1" applyAlignment="1">
      <alignment horizontal="center"/>
    </xf>
    <xf numFmtId="0" fontId="29" fillId="12" borderId="83" xfId="0" applyFont="1" applyFill="1" applyBorder="1" applyAlignment="1">
      <alignment horizontal="center"/>
    </xf>
    <xf numFmtId="0" fontId="29" fillId="12" borderId="55" xfId="0" applyFont="1" applyFill="1" applyBorder="1" applyAlignment="1">
      <alignment horizontal="center"/>
    </xf>
    <xf numFmtId="0" fontId="58" fillId="12" borderId="82" xfId="0" applyFont="1" applyFill="1" applyBorder="1" applyAlignment="1">
      <alignment horizontal="center"/>
    </xf>
    <xf numFmtId="0" fontId="28" fillId="12" borderId="56" xfId="0" applyFont="1" applyFill="1" applyBorder="1" applyAlignment="1">
      <alignment horizontal="center"/>
    </xf>
    <xf numFmtId="1" fontId="49" fillId="12" borderId="108" xfId="0" applyNumberFormat="1" applyFont="1" applyFill="1" applyBorder="1" applyAlignment="1">
      <alignment horizontal="center" vertical="center"/>
    </xf>
    <xf numFmtId="1" fontId="49" fillId="12" borderId="55" xfId="0" applyNumberFormat="1" applyFont="1" applyFill="1" applyBorder="1" applyAlignment="1">
      <alignment horizontal="center" vertical="center"/>
    </xf>
    <xf numFmtId="1" fontId="49" fillId="12" borderId="83" xfId="0" applyNumberFormat="1" applyFont="1" applyFill="1" applyBorder="1" applyAlignment="1">
      <alignment horizontal="center" vertical="center"/>
    </xf>
    <xf numFmtId="1" fontId="49" fillId="12" borderId="84" xfId="0" applyNumberFormat="1" applyFont="1" applyFill="1" applyBorder="1" applyAlignment="1">
      <alignment horizontal="center" vertical="center"/>
    </xf>
    <xf numFmtId="1" fontId="49" fillId="12" borderId="56" xfId="0" applyNumberFormat="1" applyFont="1" applyFill="1" applyBorder="1" applyAlignment="1">
      <alignment horizontal="center" vertical="center"/>
    </xf>
    <xf numFmtId="0" fontId="15" fillId="12" borderId="82" xfId="0" applyFont="1" applyFill="1" applyBorder="1" applyAlignment="1">
      <alignment horizontal="center" vertical="center"/>
    </xf>
    <xf numFmtId="0" fontId="15" fillId="12" borderId="84" xfId="0" applyFont="1" applyFill="1" applyBorder="1" applyAlignment="1">
      <alignment horizontal="center" vertical="center"/>
    </xf>
    <xf numFmtId="0" fontId="15" fillId="12" borderId="55" xfId="0" applyFont="1" applyFill="1" applyBorder="1" applyAlignment="1">
      <alignment horizontal="center" vertical="center"/>
    </xf>
    <xf numFmtId="0" fontId="15" fillId="12" borderId="85" xfId="0" applyFont="1" applyFill="1" applyBorder="1" applyAlignment="1">
      <alignment horizontal="center" vertical="center"/>
    </xf>
    <xf numFmtId="0" fontId="49" fillId="12" borderId="83" xfId="0" applyFont="1" applyFill="1" applyBorder="1" applyAlignment="1">
      <alignment horizontal="center" vertical="center"/>
    </xf>
    <xf numFmtId="0" fontId="49" fillId="12" borderId="55" xfId="0" applyFont="1" applyFill="1" applyBorder="1" applyAlignment="1">
      <alignment horizontal="center" vertical="center"/>
    </xf>
    <xf numFmtId="0" fontId="34" fillId="12" borderId="82" xfId="0" applyFont="1" applyFill="1" applyBorder="1" applyAlignment="1">
      <alignment horizontal="center" vertical="center"/>
    </xf>
    <xf numFmtId="0" fontId="17" fillId="12" borderId="5" xfId="0" applyFont="1" applyFill="1" applyBorder="1" applyAlignment="1">
      <alignment horizontal="center" vertical="center"/>
    </xf>
    <xf numFmtId="0" fontId="28" fillId="12" borderId="5" xfId="0" applyFont="1" applyFill="1" applyBorder="1" applyAlignment="1">
      <alignment horizontal="center" vertical="center"/>
    </xf>
    <xf numFmtId="0" fontId="28" fillId="12" borderId="74" xfId="0" applyFont="1" applyFill="1" applyBorder="1" applyAlignment="1">
      <alignment horizontal="center" vertical="center"/>
    </xf>
    <xf numFmtId="0" fontId="28" fillId="12" borderId="3" xfId="0" applyFont="1" applyFill="1" applyBorder="1" applyAlignment="1">
      <alignment horizontal="center" vertical="center"/>
    </xf>
    <xf numFmtId="0" fontId="21" fillId="12" borderId="2" xfId="0" applyFont="1" applyFill="1" applyBorder="1" applyAlignment="1">
      <alignment horizontal="center" vertical="center"/>
    </xf>
    <xf numFmtId="0" fontId="21" fillId="12" borderId="39" xfId="0" applyFont="1" applyFill="1" applyBorder="1" applyAlignment="1">
      <alignment horizontal="center" vertical="center"/>
    </xf>
    <xf numFmtId="0" fontId="17" fillId="12" borderId="36" xfId="0" applyFont="1" applyFill="1" applyBorder="1" applyAlignment="1">
      <alignment horizontal="center"/>
    </xf>
    <xf numFmtId="0" fontId="21" fillId="12" borderId="85" xfId="0" applyNumberFormat="1" applyFont="1" applyFill="1" applyBorder="1" applyAlignment="1">
      <alignment horizontal="center"/>
    </xf>
    <xf numFmtId="1" fontId="21" fillId="12" borderId="75" xfId="0" applyNumberFormat="1" applyFont="1" applyFill="1" applyBorder="1" applyAlignment="1">
      <alignment horizontal="center"/>
    </xf>
    <xf numFmtId="1" fontId="21" fillId="12" borderId="59" xfId="0" applyNumberFormat="1" applyFont="1" applyFill="1" applyBorder="1" applyAlignment="1">
      <alignment horizontal="center"/>
    </xf>
    <xf numFmtId="1" fontId="21" fillId="12" borderId="112" xfId="0" applyNumberFormat="1" applyFont="1" applyFill="1" applyBorder="1" applyAlignment="1">
      <alignment horizontal="center"/>
    </xf>
    <xf numFmtId="0" fontId="21" fillId="12" borderId="1" xfId="0" applyFont="1" applyFill="1" applyBorder="1" applyAlignment="1">
      <alignment horizontal="center"/>
    </xf>
    <xf numFmtId="0" fontId="21" fillId="12" borderId="112" xfId="0" applyFont="1" applyFill="1" applyBorder="1" applyAlignment="1">
      <alignment horizontal="center"/>
    </xf>
    <xf numFmtId="0" fontId="17" fillId="12" borderId="72" xfId="0" applyFont="1" applyFill="1" applyBorder="1" applyAlignment="1">
      <alignment horizontal="center"/>
    </xf>
    <xf numFmtId="0" fontId="24" fillId="12" borderId="22" xfId="0" applyFont="1" applyFill="1" applyBorder="1" applyAlignment="1">
      <alignment horizontal="center"/>
    </xf>
    <xf numFmtId="0" fontId="21" fillId="12" borderId="60" xfId="0" applyFont="1" applyFill="1" applyBorder="1" applyAlignment="1">
      <alignment horizontal="center"/>
    </xf>
    <xf numFmtId="0" fontId="24" fillId="12" borderId="59" xfId="0" applyFont="1" applyFill="1" applyBorder="1" applyAlignment="1">
      <alignment horizontal="center"/>
    </xf>
    <xf numFmtId="0" fontId="21" fillId="12" borderId="59" xfId="0" applyFont="1" applyFill="1" applyBorder="1" applyAlignment="1">
      <alignment horizontal="center"/>
    </xf>
    <xf numFmtId="0" fontId="21" fillId="12" borderId="106" xfId="0" applyFont="1" applyFill="1" applyBorder="1" applyAlignment="1">
      <alignment horizontal="center"/>
    </xf>
    <xf numFmtId="0" fontId="21" fillId="12" borderId="20" xfId="0" applyFont="1" applyFill="1" applyBorder="1" applyAlignment="1">
      <alignment horizontal="center"/>
    </xf>
    <xf numFmtId="0" fontId="21" fillId="12" borderId="13" xfId="0" applyFont="1" applyFill="1" applyBorder="1" applyAlignment="1">
      <alignment horizontal="center"/>
    </xf>
    <xf numFmtId="0" fontId="28" fillId="12" borderId="60" xfId="0" applyFont="1" applyFill="1" applyBorder="1" applyAlignment="1">
      <alignment horizontal="center"/>
    </xf>
    <xf numFmtId="0" fontId="28" fillId="12" borderId="59" xfId="0" applyFont="1" applyFill="1" applyBorder="1" applyAlignment="1">
      <alignment horizontal="center"/>
    </xf>
    <xf numFmtId="0" fontId="28" fillId="12" borderId="106" xfId="0" applyFont="1" applyFill="1" applyBorder="1" applyAlignment="1">
      <alignment horizontal="center"/>
    </xf>
    <xf numFmtId="0" fontId="28" fillId="12" borderId="82" xfId="0" applyFont="1" applyFill="1" applyBorder="1" applyAlignment="1">
      <alignment horizontal="center"/>
    </xf>
    <xf numFmtId="0" fontId="28" fillId="12" borderId="84" xfId="0" applyFont="1" applyFill="1" applyBorder="1" applyAlignment="1">
      <alignment horizontal="center"/>
    </xf>
    <xf numFmtId="0" fontId="28" fillId="12" borderId="85" xfId="0" applyFont="1" applyFill="1" applyBorder="1" applyAlignment="1">
      <alignment horizontal="center"/>
    </xf>
    <xf numFmtId="0" fontId="28" fillId="12" borderId="74" xfId="0" applyFont="1" applyFill="1" applyBorder="1" applyAlignment="1">
      <alignment horizontal="center"/>
    </xf>
    <xf numFmtId="0" fontId="28" fillId="12" borderId="118" xfId="0" applyFont="1" applyFill="1" applyBorder="1" applyAlignment="1">
      <alignment horizontal="center"/>
    </xf>
    <xf numFmtId="0" fontId="28" fillId="12" borderId="83" xfId="0" applyFont="1" applyFill="1" applyBorder="1" applyAlignment="1">
      <alignment horizontal="center"/>
    </xf>
    <xf numFmtId="0" fontId="28" fillId="12" borderId="55" xfId="0" applyFont="1" applyFill="1" applyBorder="1" applyAlignment="1">
      <alignment horizontal="center"/>
    </xf>
    <xf numFmtId="0" fontId="32" fillId="12" borderId="64" xfId="0" applyFont="1" applyFill="1" applyBorder="1" applyAlignment="1">
      <alignment horizontal="center"/>
    </xf>
    <xf numFmtId="1" fontId="49" fillId="12" borderId="108" xfId="0" applyNumberFormat="1" applyFont="1" applyFill="1" applyBorder="1" applyAlignment="1">
      <alignment horizontal="center"/>
    </xf>
    <xf numFmtId="1" fontId="35" fillId="12" borderId="83" xfId="0" applyNumberFormat="1" applyFont="1" applyFill="1" applyBorder="1" applyAlignment="1">
      <alignment horizontal="center"/>
    </xf>
    <xf numFmtId="1" fontId="35" fillId="12" borderId="84" xfId="0" applyNumberFormat="1" applyFont="1" applyFill="1" applyBorder="1" applyAlignment="1">
      <alignment horizontal="center"/>
    </xf>
    <xf numFmtId="1" fontId="15" fillId="12" borderId="55" xfId="0" applyNumberFormat="1" applyFont="1" applyFill="1" applyBorder="1" applyAlignment="1">
      <alignment horizontal="center"/>
    </xf>
    <xf numFmtId="0" fontId="50" fillId="12" borderId="56" xfId="0" applyFont="1" applyFill="1" applyBorder="1" applyAlignment="1">
      <alignment horizontal="center"/>
    </xf>
    <xf numFmtId="0" fontId="51" fillId="12" borderId="55" xfId="0" applyFont="1" applyFill="1" applyBorder="1" applyAlignment="1">
      <alignment horizontal="center"/>
    </xf>
    <xf numFmtId="0" fontId="50" fillId="12" borderId="55" xfId="0" applyFont="1" applyFill="1" applyBorder="1" applyAlignment="1">
      <alignment horizontal="center"/>
    </xf>
    <xf numFmtId="0" fontId="52" fillId="12" borderId="56" xfId="0" applyFont="1" applyFill="1" applyBorder="1" applyAlignment="1">
      <alignment horizontal="center"/>
    </xf>
    <xf numFmtId="0" fontId="15" fillId="12" borderId="82" xfId="0" applyFont="1" applyFill="1" applyBorder="1" applyAlignment="1">
      <alignment horizontal="center"/>
    </xf>
    <xf numFmtId="0" fontId="52" fillId="12" borderId="84" xfId="0" applyFont="1" applyFill="1" applyBorder="1" applyAlignment="1">
      <alignment horizontal="center"/>
    </xf>
    <xf numFmtId="0" fontId="15" fillId="12" borderId="84" xfId="0" applyFont="1" applyFill="1" applyBorder="1" applyAlignment="1">
      <alignment horizontal="center"/>
    </xf>
    <xf numFmtId="0" fontId="15" fillId="12" borderId="85" xfId="0" applyFont="1" applyFill="1" applyBorder="1" applyAlignment="1">
      <alignment horizontal="center"/>
    </xf>
    <xf numFmtId="0" fontId="15" fillId="12" borderId="83" xfId="0" applyFont="1" applyFill="1" applyBorder="1" applyAlignment="1">
      <alignment horizontal="center"/>
    </xf>
    <xf numFmtId="0" fontId="15" fillId="12" borderId="55" xfId="0" applyFont="1" applyFill="1" applyBorder="1" applyAlignment="1">
      <alignment horizontal="center"/>
    </xf>
    <xf numFmtId="0" fontId="15" fillId="12" borderId="65" xfId="0" applyFont="1" applyFill="1" applyBorder="1" applyAlignment="1">
      <alignment horizontal="center"/>
    </xf>
    <xf numFmtId="0" fontId="18" fillId="12" borderId="82" xfId="0" applyFont="1" applyFill="1" applyBorder="1" applyAlignment="1">
      <alignment horizontal="center"/>
    </xf>
    <xf numFmtId="0" fontId="18" fillId="12" borderId="84" xfId="0" applyFont="1" applyFill="1" applyBorder="1" applyAlignment="1">
      <alignment horizontal="center"/>
    </xf>
    <xf numFmtId="0" fontId="18" fillId="12" borderId="55" xfId="0" applyFont="1" applyFill="1" applyBorder="1" applyAlignment="1">
      <alignment horizontal="center"/>
    </xf>
    <xf numFmtId="0" fontId="23" fillId="12" borderId="84" xfId="0" applyFont="1" applyFill="1" applyBorder="1" applyAlignment="1">
      <alignment horizontal="center"/>
    </xf>
    <xf numFmtId="0" fontId="23" fillId="12" borderId="85" xfId="0" applyFont="1" applyFill="1" applyBorder="1" applyAlignment="1">
      <alignment horizontal="center"/>
    </xf>
    <xf numFmtId="0" fontId="18" fillId="12" borderId="83" xfId="0" applyFont="1" applyFill="1" applyBorder="1" applyAlignment="1">
      <alignment horizontal="center"/>
    </xf>
    <xf numFmtId="0" fontId="23" fillId="12" borderId="82" xfId="0" applyFont="1" applyFill="1" applyBorder="1" applyAlignment="1">
      <alignment horizontal="center"/>
    </xf>
    <xf numFmtId="0" fontId="32" fillId="12" borderId="82" xfId="0" applyFont="1" applyFill="1" applyBorder="1" applyAlignment="1">
      <alignment horizontal="center"/>
    </xf>
    <xf numFmtId="0" fontId="21" fillId="12" borderId="82" xfId="0" applyFont="1" applyFill="1" applyBorder="1" applyAlignment="1">
      <alignment horizontal="center"/>
    </xf>
    <xf numFmtId="0" fontId="21" fillId="12" borderId="83" xfId="0" applyFont="1" applyFill="1" applyBorder="1" applyAlignment="1">
      <alignment horizontal="center" vertical="center"/>
    </xf>
    <xf numFmtId="0" fontId="17" fillId="12" borderId="55" xfId="0" applyFont="1" applyFill="1" applyBorder="1" applyAlignment="1">
      <alignment horizontal="center" vertical="center"/>
    </xf>
    <xf numFmtId="0" fontId="21" fillId="12" borderId="60" xfId="0" applyFont="1" applyFill="1" applyBorder="1" applyAlignment="1">
      <alignment horizontal="center" vertical="center"/>
    </xf>
    <xf numFmtId="0" fontId="21" fillId="12" borderId="59" xfId="0" applyFont="1" applyFill="1" applyBorder="1" applyAlignment="1">
      <alignment horizontal="center" vertical="center"/>
    </xf>
    <xf numFmtId="0" fontId="21" fillId="12" borderId="106" xfId="0" applyFont="1" applyFill="1" applyBorder="1" applyAlignment="1">
      <alignment horizontal="center" vertical="center"/>
    </xf>
    <xf numFmtId="0" fontId="28" fillId="12" borderId="84" xfId="0" applyFont="1" applyFill="1" applyBorder="1" applyAlignment="1">
      <alignment horizontal="center" vertical="center"/>
    </xf>
    <xf numFmtId="0" fontId="28" fillId="12" borderId="85" xfId="0" applyFont="1" applyFill="1" applyBorder="1" applyAlignment="1">
      <alignment horizontal="center" vertical="center"/>
    </xf>
    <xf numFmtId="0" fontId="18" fillId="12" borderId="64" xfId="0" applyFont="1" applyFill="1" applyBorder="1" applyAlignment="1">
      <alignment horizontal="center"/>
    </xf>
    <xf numFmtId="1" fontId="24" fillId="12" borderId="83" xfId="0" applyNumberFormat="1" applyFont="1" applyFill="1" applyBorder="1" applyAlignment="1">
      <alignment horizontal="center"/>
    </xf>
    <xf numFmtId="1" fontId="24" fillId="12" borderId="84" xfId="0" applyNumberFormat="1" applyFont="1" applyFill="1" applyBorder="1" applyAlignment="1">
      <alignment horizontal="center"/>
    </xf>
    <xf numFmtId="0" fontId="15" fillId="12" borderId="56" xfId="0" applyFont="1" applyFill="1" applyBorder="1" applyAlignment="1">
      <alignment horizontal="center"/>
    </xf>
    <xf numFmtId="0" fontId="15" fillId="12" borderId="64" xfId="0" applyFont="1" applyFill="1" applyBorder="1" applyAlignment="1">
      <alignment horizontal="center"/>
    </xf>
    <xf numFmtId="0" fontId="20" fillId="12" borderId="82" xfId="0" applyFont="1" applyFill="1" applyBorder="1" applyAlignment="1">
      <alignment horizontal="center"/>
    </xf>
    <xf numFmtId="0" fontId="20" fillId="12" borderId="84" xfId="0" applyFont="1" applyFill="1" applyBorder="1" applyAlignment="1">
      <alignment horizontal="center"/>
    </xf>
    <xf numFmtId="0" fontId="20" fillId="12" borderId="85" xfId="0" applyFont="1" applyFill="1" applyBorder="1" applyAlignment="1">
      <alignment horizontal="center"/>
    </xf>
    <xf numFmtId="0" fontId="30" fillId="12" borderId="85" xfId="0" applyFont="1" applyFill="1" applyBorder="1" applyAlignment="1">
      <alignment horizontal="center"/>
    </xf>
    <xf numFmtId="0" fontId="59" fillId="12" borderId="82" xfId="0" applyFont="1" applyFill="1" applyBorder="1" applyAlignment="1">
      <alignment horizontal="center"/>
    </xf>
    <xf numFmtId="0" fontId="30" fillId="12" borderId="82" xfId="0" applyFont="1" applyFill="1" applyBorder="1" applyAlignment="1">
      <alignment horizontal="center"/>
    </xf>
    <xf numFmtId="0" fontId="30" fillId="12" borderId="84" xfId="0" applyFont="1" applyFill="1" applyBorder="1" applyAlignment="1">
      <alignment horizontal="center"/>
    </xf>
    <xf numFmtId="0" fontId="30" fillId="12" borderId="83" xfId="0" applyFont="1" applyFill="1" applyBorder="1" applyAlignment="1">
      <alignment horizontal="center"/>
    </xf>
    <xf numFmtId="0" fontId="30" fillId="12" borderId="55" xfId="0" applyFont="1" applyFill="1" applyBorder="1" applyAlignment="1">
      <alignment horizontal="center"/>
    </xf>
    <xf numFmtId="1" fontId="51" fillId="12" borderId="56" xfId="0" applyNumberFormat="1" applyFont="1" applyFill="1" applyBorder="1" applyAlignment="1">
      <alignment horizontal="center" vertical="center"/>
    </xf>
    <xf numFmtId="0" fontId="51" fillId="12" borderId="82" xfId="0" applyFont="1" applyFill="1" applyBorder="1" applyAlignment="1">
      <alignment horizontal="center" vertical="center"/>
    </xf>
    <xf numFmtId="0" fontId="51" fillId="12" borderId="84" xfId="0" applyFont="1" applyFill="1" applyBorder="1" applyAlignment="1">
      <alignment horizontal="center" vertical="center"/>
    </xf>
    <xf numFmtId="0" fontId="51" fillId="12" borderId="85" xfId="0" applyFont="1" applyFill="1" applyBorder="1" applyAlignment="1">
      <alignment horizontal="center" vertical="center"/>
    </xf>
    <xf numFmtId="0" fontId="51" fillId="12" borderId="83" xfId="0" applyFont="1" applyFill="1" applyBorder="1" applyAlignment="1">
      <alignment horizontal="center" vertical="center"/>
    </xf>
    <xf numFmtId="0" fontId="51" fillId="12" borderId="55" xfId="0" applyFont="1" applyFill="1" applyBorder="1" applyAlignment="1">
      <alignment horizontal="center" vertical="center"/>
    </xf>
    <xf numFmtId="49" fontId="28" fillId="12" borderId="97" xfId="0" applyNumberFormat="1" applyFont="1" applyFill="1" applyBorder="1" applyAlignment="1">
      <alignment horizontal="center"/>
    </xf>
    <xf numFmtId="49" fontId="28" fillId="12" borderId="65" xfId="0" applyNumberFormat="1" applyFont="1" applyFill="1" applyBorder="1" applyAlignment="1">
      <alignment horizontal="center"/>
    </xf>
    <xf numFmtId="49" fontId="28" fillId="12" borderId="56" xfId="0" applyNumberFormat="1" applyFont="1" applyFill="1" applyBorder="1" applyAlignment="1">
      <alignment horizontal="center"/>
    </xf>
    <xf numFmtId="49" fontId="21" fillId="12" borderId="98" xfId="0" applyNumberFormat="1" applyFont="1" applyFill="1" applyBorder="1" applyAlignment="1">
      <alignment horizontal="center"/>
    </xf>
    <xf numFmtId="49" fontId="28" fillId="12" borderId="98" xfId="0" applyNumberFormat="1" applyFont="1" applyFill="1" applyBorder="1" applyAlignment="1">
      <alignment horizontal="center"/>
    </xf>
    <xf numFmtId="1" fontId="21" fillId="12" borderId="5" xfId="0" applyNumberFormat="1" applyFont="1" applyFill="1" applyBorder="1" applyAlignment="1">
      <alignment horizontal="center"/>
    </xf>
    <xf numFmtId="1" fontId="21" fillId="12" borderId="74" xfId="0" applyNumberFormat="1" applyFont="1" applyFill="1" applyBorder="1" applyAlignment="1">
      <alignment horizontal="center"/>
    </xf>
    <xf numFmtId="1" fontId="28" fillId="12" borderId="3" xfId="0" applyNumberFormat="1" applyFont="1" applyFill="1" applyBorder="1" applyAlignment="1">
      <alignment horizontal="center"/>
    </xf>
    <xf numFmtId="1" fontId="28" fillId="12" borderId="56" xfId="0" applyNumberFormat="1" applyFont="1" applyFill="1" applyBorder="1" applyAlignment="1">
      <alignment horizontal="center"/>
    </xf>
    <xf numFmtId="1" fontId="28" fillId="12" borderId="55" xfId="0" applyNumberFormat="1" applyFont="1" applyFill="1" applyBorder="1" applyAlignment="1">
      <alignment horizontal="center"/>
    </xf>
    <xf numFmtId="1" fontId="29" fillId="12" borderId="108" xfId="0" applyNumberFormat="1" applyFont="1" applyFill="1" applyBorder="1" applyAlignment="1">
      <alignment horizontal="center"/>
    </xf>
    <xf numFmtId="0" fontId="28" fillId="12" borderId="64" xfId="0" applyFont="1" applyFill="1" applyBorder="1" applyAlignment="1">
      <alignment horizontal="center"/>
    </xf>
    <xf numFmtId="0" fontId="58" fillId="12" borderId="84" xfId="0" applyFont="1" applyFill="1" applyBorder="1" applyAlignment="1">
      <alignment horizontal="center"/>
    </xf>
    <xf numFmtId="0" fontId="28" fillId="12" borderId="2" xfId="0" applyFont="1" applyFill="1" applyBorder="1" applyAlignment="1">
      <alignment horizontal="center"/>
    </xf>
    <xf numFmtId="1" fontId="35" fillId="12" borderId="75" xfId="0" applyNumberFormat="1" applyFont="1" applyFill="1" applyBorder="1" applyAlignment="1">
      <alignment horizontal="center"/>
    </xf>
    <xf numFmtId="1" fontId="35" fillId="12" borderId="59" xfId="0" applyNumberFormat="1" applyFont="1" applyFill="1" applyBorder="1" applyAlignment="1">
      <alignment horizontal="center"/>
    </xf>
    <xf numFmtId="1" fontId="15" fillId="12" borderId="112" xfId="0" applyNumberFormat="1" applyFont="1" applyFill="1" applyBorder="1" applyAlignment="1">
      <alignment horizontal="center"/>
    </xf>
    <xf numFmtId="0" fontId="18" fillId="12" borderId="85" xfId="0" applyFont="1" applyFill="1" applyBorder="1" applyAlignment="1">
      <alignment horizontal="center"/>
    </xf>
    <xf numFmtId="0" fontId="32" fillId="12" borderId="83" xfId="0" applyFont="1" applyFill="1" applyBorder="1" applyAlignment="1">
      <alignment horizontal="center"/>
    </xf>
    <xf numFmtId="0" fontId="17" fillId="12" borderId="64" xfId="0" applyFont="1" applyFill="1" applyBorder="1" applyAlignment="1">
      <alignment horizontal="center" vertical="center"/>
    </xf>
    <xf numFmtId="0" fontId="20" fillId="12" borderId="74" xfId="0" applyFont="1" applyFill="1" applyBorder="1" applyAlignment="1">
      <alignment horizontal="center" vertical="center"/>
    </xf>
    <xf numFmtId="0" fontId="30" fillId="12" borderId="5" xfId="0" applyFont="1" applyFill="1" applyBorder="1" applyAlignment="1">
      <alignment horizontal="center" vertical="center"/>
    </xf>
    <xf numFmtId="0" fontId="30" fillId="12" borderId="4" xfId="0" applyFont="1" applyFill="1" applyBorder="1" applyAlignment="1">
      <alignment horizontal="center" vertical="center"/>
    </xf>
    <xf numFmtId="1" fontId="25" fillId="12" borderId="5" xfId="0" applyNumberFormat="1" applyFont="1" applyFill="1" applyBorder="1" applyAlignment="1">
      <alignment horizontal="center"/>
    </xf>
    <xf numFmtId="1" fontId="25" fillId="12" borderId="74" xfId="0" applyNumberFormat="1" applyFont="1" applyFill="1" applyBorder="1" applyAlignment="1">
      <alignment horizontal="center" vertical="center"/>
    </xf>
    <xf numFmtId="1" fontId="20" fillId="12" borderId="3" xfId="0" applyNumberFormat="1" applyFont="1" applyFill="1" applyBorder="1" applyAlignment="1">
      <alignment horizontal="center" vertical="center"/>
    </xf>
    <xf numFmtId="0" fontId="34" fillId="12" borderId="70" xfId="0" applyFont="1" applyFill="1" applyBorder="1" applyAlignment="1">
      <alignment horizontal="center" vertical="center"/>
    </xf>
    <xf numFmtId="0" fontId="20" fillId="12" borderId="3" xfId="0" applyNumberFormat="1" applyFont="1" applyFill="1" applyBorder="1" applyAlignment="1">
      <alignment horizontal="center" vertical="center"/>
    </xf>
    <xf numFmtId="0" fontId="20" fillId="12" borderId="70" xfId="0" applyFont="1" applyFill="1" applyBorder="1" applyAlignment="1">
      <alignment horizontal="center" vertical="center"/>
    </xf>
    <xf numFmtId="0" fontId="27" fillId="12" borderId="5" xfId="0" applyFont="1" applyFill="1" applyBorder="1" applyAlignment="1">
      <alignment horizontal="center" vertical="center"/>
    </xf>
    <xf numFmtId="0" fontId="27" fillId="12" borderId="74" xfId="0" applyFont="1" applyFill="1" applyBorder="1" applyAlignment="1">
      <alignment horizontal="center" vertical="center"/>
    </xf>
    <xf numFmtId="0" fontId="20" fillId="12" borderId="3" xfId="0" applyFont="1" applyFill="1" applyBorder="1" applyAlignment="1">
      <alignment horizontal="center" vertical="center"/>
    </xf>
    <xf numFmtId="0" fontId="17" fillId="12" borderId="82" xfId="0" applyFont="1" applyFill="1" applyBorder="1" applyAlignment="1">
      <alignment horizontal="center" vertical="center"/>
    </xf>
    <xf numFmtId="0" fontId="17" fillId="12" borderId="83" xfId="0" applyFont="1" applyFill="1" applyBorder="1" applyAlignment="1">
      <alignment horizontal="center" vertical="center"/>
    </xf>
    <xf numFmtId="0" fontId="20" fillId="12" borderId="2" xfId="0" applyFont="1" applyFill="1" applyBorder="1" applyAlignment="1">
      <alignment horizontal="center" vertical="center"/>
    </xf>
    <xf numFmtId="0" fontId="49" fillId="12" borderId="56" xfId="0" applyFont="1" applyFill="1" applyBorder="1" applyAlignment="1">
      <alignment vertical="center"/>
    </xf>
    <xf numFmtId="0" fontId="49" fillId="12" borderId="65" xfId="0" applyFont="1" applyFill="1" applyBorder="1" applyAlignment="1">
      <alignment vertical="center"/>
    </xf>
    <xf numFmtId="0" fontId="49" fillId="12" borderId="4" xfId="0" applyFont="1" applyFill="1" applyBorder="1" applyAlignment="1">
      <alignment vertical="center"/>
    </xf>
    <xf numFmtId="0" fontId="30" fillId="12" borderId="8" xfId="0" applyFont="1" applyFill="1" applyBorder="1" applyAlignment="1">
      <alignment horizontal="center" vertical="center"/>
    </xf>
    <xf numFmtId="0" fontId="30" fillId="12" borderId="0" xfId="0" applyFont="1" applyFill="1" applyBorder="1" applyAlignment="1">
      <alignment horizontal="center" vertical="center"/>
    </xf>
    <xf numFmtId="0" fontId="21" fillId="12" borderId="68" xfId="0" applyFont="1" applyFill="1" applyBorder="1" applyAlignment="1">
      <alignment horizontal="center" vertical="center"/>
    </xf>
    <xf numFmtId="0" fontId="20" fillId="12" borderId="106" xfId="0" applyNumberFormat="1" applyFont="1" applyFill="1" applyBorder="1" applyAlignment="1">
      <alignment horizontal="center" vertical="center"/>
    </xf>
    <xf numFmtId="0" fontId="62" fillId="12" borderId="82" xfId="0" applyFont="1" applyFill="1" applyBorder="1" applyAlignment="1">
      <alignment horizontal="center" vertical="center"/>
    </xf>
    <xf numFmtId="0" fontId="62" fillId="12" borderId="84" xfId="0" applyFont="1" applyFill="1" applyBorder="1" applyAlignment="1">
      <alignment horizontal="center" vertical="center"/>
    </xf>
    <xf numFmtId="0" fontId="62" fillId="12" borderId="85" xfId="0" applyFont="1" applyFill="1" applyBorder="1" applyAlignment="1">
      <alignment horizontal="center" vertical="center"/>
    </xf>
    <xf numFmtId="0" fontId="62" fillId="12" borderId="83" xfId="0" applyFont="1" applyFill="1" applyBorder="1" applyAlignment="1">
      <alignment horizontal="center" vertical="center"/>
    </xf>
    <xf numFmtId="0" fontId="49" fillId="12" borderId="64" xfId="0" applyFont="1" applyFill="1" applyBorder="1" applyAlignment="1">
      <alignment vertical="center"/>
    </xf>
    <xf numFmtId="0" fontId="30" fillId="0" borderId="20" xfId="0" applyFont="1" applyBorder="1" applyAlignment="1">
      <alignment horizontal="center" vertical="center"/>
    </xf>
    <xf numFmtId="0" fontId="30" fillId="0" borderId="9" xfId="0" applyFont="1" applyBorder="1" applyAlignment="1">
      <alignment horizontal="center" vertical="center"/>
    </xf>
    <xf numFmtId="0" fontId="30" fillId="0" borderId="77" xfId="0" applyFont="1" applyBorder="1" applyAlignment="1">
      <alignment horizontal="center" vertical="center"/>
    </xf>
    <xf numFmtId="0" fontId="28" fillId="0" borderId="77" xfId="0" applyFont="1" applyBorder="1" applyAlignment="1">
      <alignment horizontal="center" vertical="center"/>
    </xf>
    <xf numFmtId="0" fontId="30" fillId="0" borderId="105" xfId="0" applyFont="1" applyBorder="1" applyAlignment="1">
      <alignment horizontal="center" vertical="center"/>
    </xf>
    <xf numFmtId="0" fontId="49" fillId="12" borderId="108" xfId="0" applyFont="1" applyFill="1" applyBorder="1" applyAlignment="1">
      <alignment horizontal="center"/>
    </xf>
    <xf numFmtId="1" fontId="34" fillId="12" borderId="5" xfId="0" applyNumberFormat="1" applyFont="1" applyFill="1" applyBorder="1" applyAlignment="1">
      <alignment horizontal="center" vertical="center"/>
    </xf>
    <xf numFmtId="1" fontId="34" fillId="12" borderId="83" xfId="0" applyNumberFormat="1" applyFont="1" applyFill="1" applyBorder="1" applyAlignment="1">
      <alignment horizontal="center" vertical="center"/>
    </xf>
    <xf numFmtId="1" fontId="13" fillId="0" borderId="29" xfId="0" applyNumberFormat="1" applyFont="1" applyFill="1" applyBorder="1" applyAlignment="1">
      <alignment horizontal="center" vertical="center"/>
    </xf>
    <xf numFmtId="0" fontId="23" fillId="12" borderId="84" xfId="0" applyFont="1" applyFill="1" applyBorder="1" applyAlignment="1">
      <alignment horizontal="center" vertical="center"/>
    </xf>
    <xf numFmtId="0" fontId="23" fillId="12" borderId="55" xfId="0" applyFont="1" applyFill="1" applyBorder="1" applyAlignment="1">
      <alignment horizontal="center" vertical="center"/>
    </xf>
    <xf numFmtId="0" fontId="23" fillId="12" borderId="85" xfId="0" applyFont="1" applyFill="1" applyBorder="1" applyAlignment="1">
      <alignment horizontal="center" vertical="center"/>
    </xf>
    <xf numFmtId="0" fontId="23" fillId="12" borderId="83" xfId="0" applyFont="1" applyFill="1" applyBorder="1" applyAlignment="1">
      <alignment horizontal="center" vertical="center"/>
    </xf>
    <xf numFmtId="0" fontId="23" fillId="12" borderId="82" xfId="0" applyFont="1" applyFill="1" applyBorder="1" applyAlignment="1">
      <alignment horizontal="center" vertical="center"/>
    </xf>
    <xf numFmtId="0" fontId="49" fillId="12" borderId="108" xfId="0" applyFont="1" applyFill="1" applyBorder="1" applyAlignment="1">
      <alignment horizontal="center" vertical="center"/>
    </xf>
    <xf numFmtId="0" fontId="4" fillId="0" borderId="0" xfId="0" applyFont="1" applyAlignment="1">
      <alignment horizontal="left" vertical="top" wrapText="1"/>
    </xf>
    <xf numFmtId="0" fontId="21" fillId="0" borderId="25" xfId="0" applyFont="1" applyBorder="1" applyAlignment="1">
      <alignment horizontal="center" vertical="center"/>
    </xf>
    <xf numFmtId="0" fontId="21" fillId="0" borderId="24" xfId="0" applyFont="1" applyBorder="1" applyAlignment="1">
      <alignment horizontal="center" vertical="center"/>
    </xf>
    <xf numFmtId="0" fontId="13" fillId="0" borderId="28" xfId="0" applyFont="1" applyBorder="1" applyAlignment="1">
      <alignment horizontal="center" vertical="center" wrapText="1"/>
    </xf>
    <xf numFmtId="0" fontId="13" fillId="0" borderId="26" xfId="0" applyFont="1" applyBorder="1" applyAlignment="1">
      <alignment horizontal="center" vertical="center" wrapText="1"/>
    </xf>
    <xf numFmtId="0" fontId="21" fillId="0" borderId="109" xfId="0" applyFont="1" applyBorder="1" applyAlignment="1">
      <alignment horizontal="center" vertical="center"/>
    </xf>
    <xf numFmtId="0" fontId="29" fillId="0" borderId="17" xfId="0" applyFont="1" applyBorder="1" applyAlignment="1">
      <alignment horizontal="center"/>
    </xf>
    <xf numFmtId="0" fontId="29" fillId="0" borderId="105" xfId="0" applyFont="1" applyBorder="1" applyAlignment="1">
      <alignment horizontal="center"/>
    </xf>
    <xf numFmtId="0" fontId="29" fillId="0" borderId="26" xfId="0" applyFont="1" applyBorder="1" applyAlignment="1">
      <alignment horizontal="center"/>
    </xf>
    <xf numFmtId="0" fontId="29" fillId="0" borderId="80" xfId="0" applyFont="1" applyBorder="1" applyAlignment="1">
      <alignment horizontal="center"/>
    </xf>
    <xf numFmtId="0" fontId="29" fillId="0" borderId="25" xfId="0" applyFont="1" applyBorder="1" applyAlignment="1">
      <alignment horizontal="center" vertical="center"/>
    </xf>
    <xf numFmtId="0" fontId="29" fillId="0" borderId="54" xfId="0" applyFont="1" applyBorder="1" applyAlignment="1">
      <alignment horizontal="center"/>
    </xf>
    <xf numFmtId="0" fontId="29" fillId="0" borderId="19" xfId="0" applyFont="1" applyBorder="1" applyAlignment="1">
      <alignment horizontal="center"/>
    </xf>
    <xf numFmtId="0" fontId="28" fillId="0" borderId="54" xfId="0" applyFont="1" applyBorder="1" applyAlignment="1">
      <alignment horizontal="center"/>
    </xf>
    <xf numFmtId="0" fontId="28" fillId="0" borderId="26" xfId="0" applyFont="1" applyBorder="1" applyAlignment="1">
      <alignment horizontal="center"/>
    </xf>
    <xf numFmtId="0" fontId="28" fillId="0" borderId="19" xfId="0" applyFont="1" applyBorder="1" applyAlignment="1">
      <alignment horizontal="center"/>
    </xf>
    <xf numFmtId="0" fontId="68" fillId="0" borderId="25" xfId="0" applyFont="1" applyBorder="1" applyAlignment="1">
      <alignment horizontal="center" vertical="center" wrapText="1"/>
    </xf>
    <xf numFmtId="0" fontId="21" fillId="0" borderId="25" xfId="0" applyFont="1" applyBorder="1" applyAlignment="1">
      <alignment horizontal="center" vertical="center" wrapText="1"/>
    </xf>
    <xf numFmtId="0" fontId="29" fillId="0" borderId="32" xfId="0" applyFont="1" applyBorder="1" applyAlignment="1">
      <alignment horizontal="center"/>
    </xf>
    <xf numFmtId="1" fontId="21" fillId="12" borderId="59" xfId="0" applyNumberFormat="1" applyFont="1" applyFill="1" applyBorder="1" applyAlignment="1">
      <alignment horizontal="center" vertical="center"/>
    </xf>
    <xf numFmtId="1" fontId="20" fillId="12" borderId="59" xfId="0" applyNumberFormat="1" applyFont="1" applyFill="1" applyBorder="1" applyAlignment="1">
      <alignment horizontal="center" vertical="center"/>
    </xf>
    <xf numFmtId="0" fontId="20" fillId="12" borderId="59" xfId="0" applyFont="1" applyFill="1" applyBorder="1" applyAlignment="1">
      <alignment horizontal="center" vertical="center"/>
    </xf>
    <xf numFmtId="1" fontId="17" fillId="12" borderId="106" xfId="0" applyNumberFormat="1" applyFont="1" applyFill="1" applyBorder="1" applyAlignment="1">
      <alignment horizontal="center" vertical="center"/>
    </xf>
    <xf numFmtId="1" fontId="17" fillId="12" borderId="60" xfId="0" applyNumberFormat="1" applyFont="1" applyFill="1" applyBorder="1" applyAlignment="1">
      <alignment horizontal="center" vertical="center"/>
    </xf>
    <xf numFmtId="1" fontId="17" fillId="12" borderId="75" xfId="0" applyNumberFormat="1" applyFont="1" applyFill="1" applyBorder="1" applyAlignment="1">
      <alignment horizontal="center" vertical="center"/>
    </xf>
    <xf numFmtId="0" fontId="29" fillId="12" borderId="75" xfId="0" applyFont="1" applyFill="1" applyBorder="1" applyAlignment="1">
      <alignment horizontal="center" vertical="center"/>
    </xf>
    <xf numFmtId="0" fontId="29" fillId="12" borderId="59" xfId="0" applyFont="1" applyFill="1" applyBorder="1" applyAlignment="1">
      <alignment horizontal="center" vertical="center"/>
    </xf>
    <xf numFmtId="0" fontId="29" fillId="12" borderId="112" xfId="0" applyFont="1" applyFill="1" applyBorder="1" applyAlignment="1">
      <alignment horizontal="center" vertical="center"/>
    </xf>
    <xf numFmtId="1" fontId="34" fillId="12" borderId="59" xfId="0" applyNumberFormat="1" applyFont="1" applyFill="1" applyBorder="1" applyAlignment="1">
      <alignment horizontal="center" vertical="center"/>
    </xf>
    <xf numFmtId="0" fontId="34" fillId="12" borderId="106" xfId="0" applyFont="1" applyFill="1" applyBorder="1" applyAlignment="1">
      <alignment horizontal="center" vertical="center"/>
    </xf>
    <xf numFmtId="0" fontId="49" fillId="0" borderId="11" xfId="0" applyFont="1" applyBorder="1" applyAlignment="1">
      <alignment horizontal="center"/>
    </xf>
    <xf numFmtId="0" fontId="21" fillId="0" borderId="29" xfId="0" applyFont="1" applyFill="1" applyBorder="1" applyAlignment="1">
      <alignment horizontal="center"/>
    </xf>
    <xf numFmtId="0" fontId="21" fillId="0" borderId="33" xfId="0" applyFont="1" applyFill="1" applyBorder="1" applyAlignment="1">
      <alignment horizontal="center"/>
    </xf>
    <xf numFmtId="0" fontId="21" fillId="0" borderId="34" xfId="0" applyFont="1" applyFill="1" applyBorder="1" applyAlignment="1">
      <alignment horizontal="center"/>
    </xf>
    <xf numFmtId="0" fontId="28" fillId="0" borderId="25" xfId="0" applyFont="1" applyFill="1" applyBorder="1" applyAlignment="1">
      <alignment horizontal="center"/>
    </xf>
    <xf numFmtId="0" fontId="28" fillId="0" borderId="34" xfId="0" applyFont="1" applyFill="1" applyBorder="1" applyAlignment="1">
      <alignment horizontal="center"/>
    </xf>
    <xf numFmtId="0" fontId="28" fillId="4" borderId="26" xfId="0" applyFont="1" applyFill="1" applyBorder="1" applyAlignment="1">
      <alignment horizontal="center" vertical="center"/>
    </xf>
    <xf numFmtId="0" fontId="17" fillId="4" borderId="24" xfId="0" applyFont="1" applyFill="1" applyBorder="1" applyAlignment="1">
      <alignment horizontal="center" vertical="center"/>
    </xf>
    <xf numFmtId="0" fontId="28" fillId="4" borderId="29" xfId="0" applyFont="1" applyFill="1" applyBorder="1" applyAlignment="1">
      <alignment horizontal="center"/>
    </xf>
    <xf numFmtId="0" fontId="58" fillId="4" borderId="29" xfId="0" applyFont="1" applyFill="1" applyBorder="1" applyAlignment="1">
      <alignment horizontal="center"/>
    </xf>
    <xf numFmtId="0" fontId="21" fillId="4" borderId="29" xfId="0" applyFont="1" applyFill="1" applyBorder="1" applyAlignment="1">
      <alignment horizontal="center" vertical="center"/>
    </xf>
    <xf numFmtId="0" fontId="28" fillId="4" borderId="33" xfId="0" applyFont="1" applyFill="1" applyBorder="1" applyAlignment="1">
      <alignment horizontal="center" vertical="center"/>
    </xf>
    <xf numFmtId="1" fontId="21" fillId="0" borderId="119" xfId="0" applyNumberFormat="1" applyFont="1" applyBorder="1" applyAlignment="1">
      <alignment horizontal="center" vertical="center"/>
    </xf>
    <xf numFmtId="1" fontId="21" fillId="0" borderId="58" xfId="0" applyNumberFormat="1" applyFont="1" applyBorder="1" applyAlignment="1">
      <alignment horizontal="center" vertical="center"/>
    </xf>
    <xf numFmtId="0" fontId="21" fillId="12" borderId="87" xfId="0" applyFont="1" applyFill="1" applyBorder="1" applyAlignment="1">
      <alignment horizontal="center" vertical="center"/>
    </xf>
    <xf numFmtId="0" fontId="21" fillId="12" borderId="27" xfId="0" applyFont="1" applyFill="1" applyBorder="1" applyAlignment="1">
      <alignment horizontal="center" vertical="center"/>
    </xf>
    <xf numFmtId="1" fontId="21" fillId="12" borderId="112" xfId="0" applyNumberFormat="1" applyFont="1" applyFill="1" applyBorder="1" applyAlignment="1">
      <alignment horizontal="center" vertical="center"/>
    </xf>
    <xf numFmtId="1" fontId="24" fillId="0" borderId="79" xfId="0" applyNumberFormat="1" applyFont="1" applyBorder="1" applyAlignment="1">
      <alignment horizontal="center"/>
    </xf>
    <xf numFmtId="1" fontId="35" fillId="0" borderId="6" xfId="0" applyNumberFormat="1" applyFont="1" applyBorder="1" applyAlignment="1">
      <alignment horizontal="center" vertical="center"/>
    </xf>
    <xf numFmtId="1" fontId="49" fillId="0" borderId="80" xfId="0" applyNumberFormat="1" applyFont="1" applyBorder="1" applyAlignment="1">
      <alignment horizontal="center" vertical="center"/>
    </xf>
    <xf numFmtId="1" fontId="24" fillId="0" borderId="24" xfId="0" applyNumberFormat="1" applyFont="1" applyBorder="1" applyAlignment="1">
      <alignment horizontal="center" vertical="center"/>
    </xf>
    <xf numFmtId="1" fontId="49" fillId="0" borderId="25" xfId="0" applyNumberFormat="1" applyFont="1" applyBorder="1" applyAlignment="1">
      <alignment horizontal="center" vertical="center"/>
    </xf>
    <xf numFmtId="1" fontId="24" fillId="0" borderId="24" xfId="0" applyNumberFormat="1" applyFont="1" applyBorder="1" applyAlignment="1">
      <alignment horizontal="center"/>
    </xf>
    <xf numFmtId="1" fontId="34" fillId="0" borderId="24" xfId="0" applyNumberFormat="1" applyFont="1" applyBorder="1" applyAlignment="1">
      <alignment horizontal="center"/>
    </xf>
    <xf numFmtId="1" fontId="34" fillId="0" borderId="29" xfId="0" applyNumberFormat="1" applyFont="1" applyBorder="1" applyAlignment="1">
      <alignment horizontal="center"/>
    </xf>
    <xf numFmtId="1" fontId="49" fillId="0" borderId="34" xfId="0" applyNumberFormat="1" applyFont="1" applyBorder="1" applyAlignment="1">
      <alignment horizontal="center" vertical="center"/>
    </xf>
    <xf numFmtId="1" fontId="17" fillId="0" borderId="0" xfId="0" applyNumberFormat="1" applyFont="1" applyAlignment="1">
      <alignment vertical="center"/>
    </xf>
    <xf numFmtId="0" fontId="17" fillId="0" borderId="0" xfId="0" applyFont="1" applyAlignment="1">
      <alignment vertical="center"/>
    </xf>
    <xf numFmtId="1" fontId="17" fillId="0" borderId="119" xfId="0" applyNumberFormat="1" applyFont="1" applyFill="1" applyBorder="1" applyAlignment="1">
      <alignment horizontal="center" vertical="center"/>
    </xf>
    <xf numFmtId="1" fontId="51" fillId="0" borderId="6" xfId="0" applyNumberFormat="1" applyFont="1" applyFill="1" applyBorder="1" applyAlignment="1">
      <alignment horizontal="center" vertical="center"/>
    </xf>
    <xf numFmtId="1" fontId="51" fillId="0" borderId="80" xfId="0" applyNumberFormat="1" applyFont="1" applyFill="1" applyBorder="1" applyAlignment="1">
      <alignment horizontal="center" vertical="center"/>
    </xf>
    <xf numFmtId="0" fontId="21" fillId="0" borderId="17" xfId="0" applyFont="1" applyBorder="1" applyAlignment="1">
      <alignment horizontal="center"/>
    </xf>
    <xf numFmtId="0" fontId="23" fillId="0" borderId="17" xfId="0" applyFont="1" applyBorder="1" applyAlignment="1">
      <alignment horizontal="center"/>
    </xf>
    <xf numFmtId="0" fontId="30" fillId="4" borderId="13" xfId="0" applyFont="1" applyFill="1" applyBorder="1" applyAlignment="1">
      <alignment horizontal="center" vertical="center"/>
    </xf>
    <xf numFmtId="0" fontId="29" fillId="0" borderId="11" xfId="0" applyFont="1" applyBorder="1" applyAlignment="1">
      <alignment horizontal="center"/>
    </xf>
    <xf numFmtId="0" fontId="29" fillId="0" borderId="18" xfId="0" applyFont="1" applyBorder="1" applyAlignment="1">
      <alignment horizontal="center"/>
    </xf>
    <xf numFmtId="0" fontId="28" fillId="0" borderId="32" xfId="0" applyFont="1" applyBorder="1" applyAlignment="1">
      <alignment horizontal="center"/>
    </xf>
    <xf numFmtId="0" fontId="30" fillId="0" borderId="88" xfId="0" applyFont="1" applyBorder="1" applyAlignment="1">
      <alignment horizontal="center" vertical="center"/>
    </xf>
    <xf numFmtId="0" fontId="21" fillId="0" borderId="67" xfId="0" applyFont="1" applyBorder="1" applyAlignment="1">
      <alignment horizontal="center" vertical="center"/>
    </xf>
    <xf numFmtId="0" fontId="18" fillId="0" borderId="119"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37" xfId="0" applyFont="1" applyBorder="1" applyAlignment="1">
      <alignment horizontal="center" vertical="center" wrapText="1"/>
    </xf>
    <xf numFmtId="1" fontId="21" fillId="12" borderId="75" xfId="0" applyNumberFormat="1" applyFont="1" applyFill="1" applyBorder="1" applyAlignment="1">
      <alignment horizontal="center" vertical="center"/>
    </xf>
    <xf numFmtId="0" fontId="49" fillId="0" borderId="18" xfId="0" applyFont="1" applyBorder="1" applyAlignment="1">
      <alignment horizontal="center"/>
    </xf>
    <xf numFmtId="0" fontId="18" fillId="0" borderId="1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23"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121" xfId="0" applyFont="1" applyBorder="1" applyAlignment="1">
      <alignment horizontal="center" vertical="center" wrapText="1"/>
    </xf>
    <xf numFmtId="0" fontId="18" fillId="0" borderId="120" xfId="0" applyFont="1" applyBorder="1" applyAlignment="1">
      <alignment horizontal="center" vertical="top"/>
    </xf>
    <xf numFmtId="0" fontId="18" fillId="0" borderId="121" xfId="0" applyFont="1" applyBorder="1" applyAlignment="1">
      <alignment horizontal="center" vertical="top"/>
    </xf>
    <xf numFmtId="0" fontId="18" fillId="0" borderId="58" xfId="0" applyFont="1" applyBorder="1" applyAlignment="1">
      <alignment horizontal="center" vertical="top"/>
    </xf>
    <xf numFmtId="0" fontId="18" fillId="4" borderId="123" xfId="0" applyFont="1" applyFill="1" applyBorder="1" applyAlignment="1">
      <alignment horizontal="center" vertical="center"/>
    </xf>
    <xf numFmtId="0" fontId="18" fillId="4" borderId="58" xfId="0" applyFont="1" applyFill="1" applyBorder="1" applyAlignment="1">
      <alignment horizontal="center" vertical="top"/>
    </xf>
    <xf numFmtId="0" fontId="18" fillId="0" borderId="123" xfId="0" applyFont="1" applyBorder="1" applyAlignment="1">
      <alignment horizontal="center" vertical="top"/>
    </xf>
    <xf numFmtId="0" fontId="17" fillId="12" borderId="70" xfId="0" applyFont="1" applyFill="1" applyBorder="1" applyAlignment="1">
      <alignment horizontal="center" vertical="center"/>
    </xf>
    <xf numFmtId="0" fontId="18" fillId="0" borderId="18" xfId="0" applyFont="1" applyBorder="1" applyAlignment="1">
      <alignment horizontal="center" vertical="center"/>
    </xf>
    <xf numFmtId="0" fontId="17" fillId="12" borderId="108" xfId="0" applyFont="1" applyFill="1" applyBorder="1" applyAlignment="1">
      <alignment horizontal="center" vertical="center"/>
    </xf>
    <xf numFmtId="0" fontId="18" fillId="0" borderId="122" xfId="0" applyFont="1" applyBorder="1" applyAlignment="1">
      <alignment horizontal="center" vertical="center"/>
    </xf>
    <xf numFmtId="0" fontId="49" fillId="0" borderId="13" xfId="0" applyFont="1" applyBorder="1" applyAlignment="1">
      <alignment horizontal="center"/>
    </xf>
    <xf numFmtId="0" fontId="21" fillId="0" borderId="123" xfId="0" applyFont="1" applyBorder="1" applyAlignment="1">
      <alignment horizontal="center"/>
    </xf>
    <xf numFmtId="0" fontId="24" fillId="0" borderId="20" xfId="0" applyFont="1" applyBorder="1" applyAlignment="1">
      <alignment horizontal="center"/>
    </xf>
    <xf numFmtId="0" fontId="28" fillId="0" borderId="78" xfId="0" applyFont="1" applyFill="1" applyBorder="1" applyAlignment="1">
      <alignment horizontal="center"/>
    </xf>
    <xf numFmtId="0" fontId="29" fillId="4" borderId="12" xfId="0" applyFont="1" applyFill="1" applyBorder="1" applyAlignment="1">
      <alignment horizontal="center"/>
    </xf>
    <xf numFmtId="0" fontId="21" fillId="4" borderId="23" xfId="0" applyFont="1" applyFill="1" applyBorder="1" applyAlignment="1">
      <alignment horizontal="center" vertical="center"/>
    </xf>
    <xf numFmtId="0" fontId="21" fillId="4" borderId="78" xfId="0" applyFont="1" applyFill="1" applyBorder="1" applyAlignment="1">
      <alignment horizontal="center" vertical="center"/>
    </xf>
    <xf numFmtId="1" fontId="28" fillId="12" borderId="83" xfId="0" applyNumberFormat="1" applyFont="1" applyFill="1" applyBorder="1" applyAlignment="1">
      <alignment horizontal="center" vertical="center"/>
    </xf>
    <xf numFmtId="1" fontId="28" fillId="12" borderId="84" xfId="0" applyNumberFormat="1" applyFont="1" applyFill="1" applyBorder="1" applyAlignment="1">
      <alignment horizontal="center" vertical="center"/>
    </xf>
    <xf numFmtId="1" fontId="28" fillId="12" borderId="55" xfId="0" applyNumberFormat="1" applyFont="1" applyFill="1" applyBorder="1" applyAlignment="1">
      <alignment horizontal="center" vertical="center"/>
    </xf>
    <xf numFmtId="1" fontId="34" fillId="12" borderId="85" xfId="0" applyNumberFormat="1" applyFont="1" applyFill="1" applyBorder="1" applyAlignment="1">
      <alignment horizontal="center"/>
    </xf>
    <xf numFmtId="0" fontId="34" fillId="12" borderId="117" xfId="0" applyFont="1" applyFill="1" applyBorder="1" applyAlignment="1">
      <alignment horizontal="center"/>
    </xf>
    <xf numFmtId="1" fontId="21" fillId="0" borderId="82" xfId="0" applyNumberFormat="1" applyFont="1" applyBorder="1" applyAlignment="1">
      <alignment horizontal="center"/>
    </xf>
    <xf numFmtId="0" fontId="4" fillId="0" borderId="0" xfId="0" applyFont="1" applyAlignment="1">
      <alignment horizontal="left" vertical="top" wrapText="1"/>
    </xf>
    <xf numFmtId="0" fontId="21" fillId="0" borderId="7" xfId="0" applyFont="1" applyBorder="1" applyAlignment="1">
      <alignment horizontal="center" vertical="center"/>
    </xf>
    <xf numFmtId="0" fontId="28" fillId="0" borderId="26" xfId="0" applyFont="1" applyBorder="1" applyAlignment="1">
      <alignment horizontal="center" vertical="center"/>
    </xf>
    <xf numFmtId="0" fontId="28" fillId="12" borderId="97" xfId="0" applyNumberFormat="1" applyFont="1" applyFill="1" applyBorder="1" applyAlignment="1">
      <alignment horizontal="center"/>
    </xf>
    <xf numFmtId="0" fontId="28" fillId="12" borderId="65" xfId="0" applyNumberFormat="1" applyFont="1" applyFill="1" applyBorder="1" applyAlignment="1">
      <alignment horizontal="center"/>
    </xf>
    <xf numFmtId="0" fontId="28" fillId="12" borderId="56" xfId="0" applyNumberFormat="1" applyFont="1" applyFill="1" applyBorder="1" applyAlignment="1">
      <alignment horizontal="center"/>
    </xf>
    <xf numFmtId="0" fontId="28" fillId="12" borderId="98" xfId="0" applyNumberFormat="1" applyFont="1" applyFill="1" applyBorder="1" applyAlignment="1">
      <alignment horizontal="center"/>
    </xf>
    <xf numFmtId="0" fontId="28" fillId="12" borderId="130" xfId="0" applyNumberFormat="1" applyFont="1" applyFill="1" applyBorder="1" applyAlignment="1">
      <alignment horizontal="center"/>
    </xf>
    <xf numFmtId="0" fontId="28" fillId="12" borderId="136" xfId="0" applyNumberFormat="1" applyFont="1" applyFill="1" applyBorder="1" applyAlignment="1">
      <alignment horizontal="center"/>
    </xf>
    <xf numFmtId="0" fontId="28" fillId="0" borderId="89" xfId="0" applyFont="1" applyBorder="1" applyAlignment="1">
      <alignment horizontal="center" vertical="center"/>
    </xf>
    <xf numFmtId="0" fontId="28" fillId="0" borderId="90" xfId="0" applyFont="1" applyBorder="1" applyAlignment="1">
      <alignment horizontal="center" vertical="center"/>
    </xf>
    <xf numFmtId="0" fontId="28" fillId="0" borderId="91" xfId="0" applyFont="1" applyBorder="1" applyAlignment="1">
      <alignment horizontal="center" vertical="center"/>
    </xf>
    <xf numFmtId="0" fontId="28" fillId="12" borderId="128" xfId="0" applyNumberFormat="1" applyFont="1" applyFill="1" applyBorder="1" applyAlignment="1">
      <alignment horizontal="center"/>
    </xf>
    <xf numFmtId="0" fontId="28" fillId="12" borderId="2" xfId="0" applyNumberFormat="1" applyFont="1" applyFill="1" applyBorder="1" applyAlignment="1">
      <alignment horizontal="center"/>
    </xf>
    <xf numFmtId="0" fontId="28" fillId="12" borderId="118" xfId="0" applyNumberFormat="1" applyFont="1" applyFill="1" applyBorder="1" applyAlignment="1">
      <alignment horizontal="center"/>
    </xf>
    <xf numFmtId="0" fontId="30" fillId="0" borderId="24" xfId="0" applyFont="1" applyBorder="1"/>
    <xf numFmtId="0" fontId="30" fillId="0" borderId="25" xfId="0" applyFont="1" applyBorder="1"/>
    <xf numFmtId="0" fontId="28" fillId="0" borderId="24" xfId="0" applyFont="1" applyBorder="1"/>
    <xf numFmtId="0" fontId="28" fillId="0" borderId="25" xfId="0" applyFont="1" applyBorder="1"/>
    <xf numFmtId="0" fontId="28" fillId="0" borderId="34" xfId="0" applyFont="1" applyBorder="1" applyAlignment="1">
      <alignment horizontal="center" vertical="center"/>
    </xf>
    <xf numFmtId="0" fontId="28" fillId="0" borderId="129" xfId="0" applyFont="1" applyBorder="1" applyAlignment="1">
      <alignment horizontal="center" vertical="center"/>
    </xf>
    <xf numFmtId="0" fontId="28" fillId="12" borderId="4" xfId="0" applyNumberFormat="1" applyFont="1" applyFill="1" applyBorder="1" applyAlignment="1">
      <alignment horizontal="center"/>
    </xf>
    <xf numFmtId="0" fontId="28" fillId="12" borderId="138" xfId="0" applyNumberFormat="1" applyFont="1" applyFill="1" applyBorder="1" applyAlignment="1">
      <alignment horizontal="center"/>
    </xf>
    <xf numFmtId="0" fontId="28" fillId="0" borderId="135" xfId="0" applyFont="1" applyBorder="1" applyAlignment="1">
      <alignment horizontal="center" vertical="center"/>
    </xf>
    <xf numFmtId="0" fontId="28" fillId="0" borderId="57" xfId="0" applyFont="1" applyBorder="1" applyAlignment="1">
      <alignment horizontal="center" vertical="center"/>
    </xf>
    <xf numFmtId="0" fontId="28" fillId="0" borderId="95" xfId="0" applyFont="1" applyBorder="1" applyAlignment="1">
      <alignment horizontal="center" vertical="center"/>
    </xf>
    <xf numFmtId="49" fontId="28" fillId="2" borderId="61" xfId="0" applyNumberFormat="1" applyFont="1" applyFill="1" applyBorder="1" applyAlignment="1">
      <alignment horizontal="center"/>
    </xf>
    <xf numFmtId="0" fontId="28" fillId="2" borderId="45" xfId="0" applyNumberFormat="1" applyFont="1" applyFill="1" applyBorder="1" applyAlignment="1">
      <alignment horizontal="center"/>
    </xf>
    <xf numFmtId="0" fontId="30" fillId="0" borderId="42" xfId="0" applyFont="1" applyBorder="1" applyAlignment="1">
      <alignment horizontal="center"/>
    </xf>
    <xf numFmtId="0" fontId="30" fillId="0" borderId="61" xfId="0" applyFont="1" applyBorder="1" applyAlignment="1">
      <alignment horizontal="center"/>
    </xf>
    <xf numFmtId="0" fontId="30" fillId="0" borderId="46" xfId="0" applyFont="1" applyBorder="1" applyAlignment="1">
      <alignment horizontal="center"/>
    </xf>
    <xf numFmtId="0" fontId="30" fillId="0" borderId="51" xfId="0" applyFont="1" applyBorder="1" applyAlignment="1">
      <alignment horizontal="center"/>
    </xf>
    <xf numFmtId="49" fontId="28" fillId="4" borderId="109" xfId="0" applyNumberFormat="1" applyFont="1" applyFill="1" applyBorder="1" applyAlignment="1">
      <alignment horizontal="center"/>
    </xf>
    <xf numFmtId="0" fontId="17" fillId="0" borderId="11" xfId="0" applyFont="1" applyBorder="1" applyAlignment="1">
      <alignment horizontal="center"/>
    </xf>
    <xf numFmtId="0" fontId="17" fillId="0" borderId="111" xfId="0" applyFont="1" applyBorder="1" applyAlignment="1">
      <alignment horizontal="center"/>
    </xf>
    <xf numFmtId="0" fontId="18" fillId="0" borderId="25" xfId="0" applyFont="1" applyBorder="1" applyAlignment="1">
      <alignment horizontal="center"/>
    </xf>
    <xf numFmtId="0" fontId="17" fillId="0" borderId="24" xfId="0" applyFont="1" applyBorder="1" applyAlignment="1">
      <alignment horizontal="center"/>
    </xf>
    <xf numFmtId="0" fontId="20" fillId="0" borderId="67" xfId="0" applyFont="1" applyBorder="1" applyAlignment="1">
      <alignment horizontal="center"/>
    </xf>
    <xf numFmtId="1" fontId="21" fillId="12" borderId="70" xfId="0" applyNumberFormat="1" applyFont="1" applyFill="1" applyBorder="1" applyAlignment="1">
      <alignment horizontal="center"/>
    </xf>
    <xf numFmtId="0" fontId="34" fillId="0" borderId="64" xfId="0" applyFont="1" applyFill="1" applyBorder="1" applyAlignment="1">
      <alignment horizontal="center" vertical="center"/>
    </xf>
    <xf numFmtId="1" fontId="17" fillId="7" borderId="0" xfId="0" applyNumberFormat="1" applyFont="1" applyFill="1"/>
    <xf numFmtId="0" fontId="21" fillId="4" borderId="9" xfId="0" applyFont="1" applyFill="1" applyBorder="1" applyAlignment="1">
      <alignment horizontal="center" vertical="center"/>
    </xf>
    <xf numFmtId="0" fontId="21" fillId="4" borderId="105" xfId="0" applyFont="1" applyFill="1" applyBorder="1" applyAlignment="1">
      <alignment horizontal="center" vertical="center"/>
    </xf>
    <xf numFmtId="1" fontId="17" fillId="4" borderId="17" xfId="0" applyNumberFormat="1" applyFont="1" applyFill="1" applyBorder="1" applyAlignment="1">
      <alignment horizontal="center" vertical="center"/>
    </xf>
    <xf numFmtId="0" fontId="28" fillId="4" borderId="9" xfId="0" applyFont="1" applyFill="1" applyBorder="1" applyAlignment="1">
      <alignment horizontal="center" vertical="center"/>
    </xf>
    <xf numFmtId="0" fontId="28" fillId="4" borderId="105" xfId="0" applyFont="1" applyFill="1" applyBorder="1" applyAlignment="1">
      <alignment horizontal="center" vertical="center"/>
    </xf>
    <xf numFmtId="1" fontId="34" fillId="4" borderId="17" xfId="0" applyNumberFormat="1" applyFont="1" applyFill="1" applyBorder="1" applyAlignment="1">
      <alignment horizontal="center" vertical="center"/>
    </xf>
    <xf numFmtId="0" fontId="49" fillId="0" borderId="13" xfId="0" applyFont="1" applyBorder="1" applyAlignment="1">
      <alignment horizontal="center" vertical="center"/>
    </xf>
    <xf numFmtId="0" fontId="15" fillId="0" borderId="7" xfId="0" applyFont="1" applyBorder="1" applyAlignment="1">
      <alignment horizontal="center" vertical="center"/>
    </xf>
    <xf numFmtId="0" fontId="15" fillId="0" borderId="26" xfId="0" applyFont="1" applyBorder="1" applyAlignment="1">
      <alignment horizontal="center"/>
    </xf>
    <xf numFmtId="0" fontId="15" fillId="0" borderId="10" xfId="0" applyFont="1" applyBorder="1" applyAlignment="1">
      <alignment horizontal="center"/>
    </xf>
    <xf numFmtId="0" fontId="15" fillId="0" borderId="26" xfId="0" applyFont="1" applyBorder="1" applyAlignment="1">
      <alignment horizontal="center" vertical="center"/>
    </xf>
    <xf numFmtId="0" fontId="15" fillId="0" borderId="10" xfId="0" applyFont="1" applyBorder="1" applyAlignment="1">
      <alignment horizontal="center" vertical="center"/>
    </xf>
    <xf numFmtId="0" fontId="15" fillId="0" borderId="19"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xf>
    <xf numFmtId="0" fontId="15" fillId="0" borderId="13" xfId="0" applyFont="1" applyBorder="1" applyAlignment="1">
      <alignment horizontal="center"/>
    </xf>
    <xf numFmtId="1" fontId="17" fillId="0" borderId="64" xfId="0" applyNumberFormat="1" applyFont="1" applyBorder="1" applyAlignment="1">
      <alignment horizontal="center" vertical="center"/>
    </xf>
    <xf numFmtId="1" fontId="34" fillId="12" borderId="65" xfId="0" applyNumberFormat="1" applyFont="1" applyFill="1" applyBorder="1" applyAlignment="1">
      <alignment horizontal="center" vertical="center"/>
    </xf>
    <xf numFmtId="0" fontId="24" fillId="9" borderId="75" xfId="0" applyFont="1" applyFill="1" applyBorder="1" applyAlignment="1">
      <alignment horizontal="center"/>
    </xf>
    <xf numFmtId="0" fontId="24" fillId="9" borderId="59" xfId="0" applyFont="1" applyFill="1" applyBorder="1" applyAlignment="1">
      <alignment horizontal="center"/>
    </xf>
    <xf numFmtId="0" fontId="21" fillId="9" borderId="59" xfId="0" applyFont="1" applyFill="1" applyBorder="1" applyAlignment="1">
      <alignment horizontal="center"/>
    </xf>
    <xf numFmtId="1" fontId="21" fillId="0" borderId="84" xfId="0" applyNumberFormat="1" applyFont="1" applyBorder="1" applyAlignment="1">
      <alignment horizontal="center" vertical="center"/>
    </xf>
    <xf numFmtId="1" fontId="21" fillId="0" borderId="85" xfId="0" applyNumberFormat="1" applyFont="1" applyBorder="1" applyAlignment="1">
      <alignment horizontal="center" vertical="center"/>
    </xf>
    <xf numFmtId="0" fontId="16" fillId="0" borderId="0" xfId="0" applyFont="1" applyAlignment="1">
      <alignment vertical="center"/>
    </xf>
    <xf numFmtId="0" fontId="74" fillId="0" borderId="10" xfId="0" applyFont="1" applyBorder="1" applyAlignment="1">
      <alignment horizontal="center" vertical="center"/>
    </xf>
    <xf numFmtId="0" fontId="74" fillId="0" borderId="10" xfId="0" applyFont="1" applyBorder="1" applyAlignment="1">
      <alignment vertical="center"/>
    </xf>
    <xf numFmtId="0" fontId="75" fillId="0" borderId="10" xfId="0" applyFont="1" applyBorder="1" applyAlignment="1">
      <alignment horizontal="center" vertical="center"/>
    </xf>
    <xf numFmtId="0" fontId="75" fillId="0" borderId="10" xfId="0" applyFont="1" applyBorder="1" applyAlignment="1">
      <alignment vertical="center"/>
    </xf>
    <xf numFmtId="0" fontId="65" fillId="4" borderId="0" xfId="0" applyFont="1" applyFill="1" applyAlignment="1">
      <alignment horizontal="left" vertical="top" wrapText="1"/>
    </xf>
    <xf numFmtId="0" fontId="14" fillId="0" borderId="39" xfId="0" applyFont="1" applyBorder="1" applyAlignment="1">
      <alignment vertical="center" wrapText="1"/>
    </xf>
    <xf numFmtId="0" fontId="14" fillId="0" borderId="69" xfId="0" applyFont="1" applyBorder="1" applyAlignment="1">
      <alignment vertical="center" wrapText="1"/>
    </xf>
    <xf numFmtId="0" fontId="15" fillId="0" borderId="64" xfId="0" applyFont="1" applyBorder="1" applyAlignment="1">
      <alignment horizontal="center" vertical="center" wrapText="1"/>
    </xf>
    <xf numFmtId="0" fontId="75" fillId="12" borderId="10" xfId="0" applyFont="1" applyFill="1" applyBorder="1" applyAlignment="1">
      <alignment vertical="center"/>
    </xf>
    <xf numFmtId="0" fontId="76" fillId="0" borderId="0" xfId="0" applyFont="1"/>
    <xf numFmtId="0" fontId="77" fillId="0" borderId="0" xfId="0" applyFont="1"/>
    <xf numFmtId="0" fontId="78" fillId="0" borderId="0" xfId="0" applyFont="1" applyAlignment="1">
      <alignment horizontal="left" vertical="center" indent="8"/>
    </xf>
    <xf numFmtId="0" fontId="79" fillId="0" borderId="0" xfId="0" applyFont="1" applyAlignment="1">
      <alignment horizontal="left" vertical="center" indent="8"/>
    </xf>
    <xf numFmtId="0" fontId="65" fillId="0" borderId="0" xfId="0" applyFont="1"/>
    <xf numFmtId="0" fontId="81" fillId="0" borderId="0" xfId="0" applyFont="1"/>
    <xf numFmtId="0" fontId="12" fillId="0" borderId="0" xfId="0" applyFont="1" applyAlignment="1">
      <alignment vertical="center"/>
    </xf>
    <xf numFmtId="0" fontId="12" fillId="4" borderId="28"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80" fillId="3" borderId="11" xfId="0" applyFont="1" applyFill="1" applyBorder="1" applyAlignment="1">
      <alignment horizontal="left" vertical="center"/>
    </xf>
    <xf numFmtId="0" fontId="80" fillId="3" borderId="28" xfId="0" applyFont="1" applyFill="1" applyBorder="1" applyAlignment="1">
      <alignment horizontal="left" vertical="center"/>
    </xf>
    <xf numFmtId="0" fontId="80" fillId="3" borderId="26" xfId="0" applyFont="1" applyFill="1" applyBorder="1" applyAlignment="1">
      <alignment horizontal="left" vertical="center"/>
    </xf>
    <xf numFmtId="0" fontId="80" fillId="0" borderId="0" xfId="0" applyFont="1" applyAlignment="1">
      <alignment vertical="center"/>
    </xf>
    <xf numFmtId="0" fontId="80" fillId="4" borderId="28" xfId="0" applyFont="1" applyFill="1" applyBorder="1" applyAlignment="1">
      <alignment horizontal="left" vertical="center" wrapText="1"/>
    </xf>
    <xf numFmtId="0" fontId="80" fillId="4" borderId="26" xfId="0" applyFont="1" applyFill="1" applyBorder="1" applyAlignment="1">
      <alignment horizontal="left" vertical="center" wrapText="1"/>
    </xf>
    <xf numFmtId="0" fontId="80" fillId="4" borderId="11" xfId="0" applyFont="1" applyFill="1" applyBorder="1" applyAlignment="1">
      <alignment horizontal="left" vertical="center" wrapText="1"/>
    </xf>
    <xf numFmtId="0" fontId="12" fillId="3" borderId="11" xfId="0" applyFont="1" applyFill="1" applyBorder="1" applyAlignment="1">
      <alignment horizontal="left" vertical="center"/>
    </xf>
    <xf numFmtId="0" fontId="12" fillId="3" borderId="28" xfId="0" applyFont="1" applyFill="1" applyBorder="1" applyAlignment="1">
      <alignment horizontal="left" vertical="center"/>
    </xf>
    <xf numFmtId="0" fontId="12" fillId="3" borderId="26" xfId="0" applyFont="1" applyFill="1" applyBorder="1" applyAlignment="1">
      <alignment horizontal="left" vertical="center"/>
    </xf>
    <xf numFmtId="0" fontId="15" fillId="0" borderId="10" xfId="0" applyFont="1" applyBorder="1" applyAlignment="1">
      <alignment horizontal="center" wrapText="1"/>
    </xf>
    <xf numFmtId="0" fontId="15" fillId="0" borderId="11" xfId="0" applyFont="1" applyBorder="1" applyAlignment="1">
      <alignment horizontal="center" wrapText="1"/>
    </xf>
    <xf numFmtId="0" fontId="15" fillId="0" borderId="10" xfId="0" applyFont="1" applyBorder="1" applyAlignment="1">
      <alignment horizontal="center" vertical="top" wrapText="1"/>
    </xf>
    <xf numFmtId="0" fontId="82" fillId="0" borderId="0" xfId="0" applyFont="1" applyAlignment="1">
      <alignment horizontal="center" vertical="top" wrapText="1"/>
    </xf>
    <xf numFmtId="0" fontId="4" fillId="0" borderId="0" xfId="0" applyFont="1" applyAlignment="1">
      <alignment vertical="top" wrapText="1"/>
    </xf>
    <xf numFmtId="0" fontId="4" fillId="0" borderId="0" xfId="0" applyFont="1" applyAlignment="1">
      <alignment horizontal="left" vertical="top" wrapText="1"/>
    </xf>
    <xf numFmtId="0" fontId="10" fillId="0" borderId="0" xfId="0" applyFont="1" applyAlignment="1">
      <alignment horizontal="center" vertical="center" wrapText="1"/>
    </xf>
    <xf numFmtId="0" fontId="4" fillId="0" borderId="0" xfId="0" applyFont="1" applyAlignment="1">
      <alignment horizontal="left"/>
    </xf>
    <xf numFmtId="0" fontId="4" fillId="0" borderId="0" xfId="0" applyFont="1" applyAlignment="1">
      <alignment horizontal="left" vertical="top"/>
    </xf>
    <xf numFmtId="0" fontId="33" fillId="0" borderId="0" xfId="0" applyFont="1" applyAlignment="1">
      <alignment horizontal="left" vertical="top" wrapText="1"/>
    </xf>
    <xf numFmtId="0" fontId="9" fillId="0" borderId="0" xfId="0" applyFont="1" applyAlignment="1">
      <alignment horizontal="center"/>
    </xf>
    <xf numFmtId="0" fontId="12" fillId="0" borderId="0" xfId="0" applyFont="1" applyBorder="1" applyAlignment="1">
      <alignment horizontal="left" vertical="top" wrapText="1"/>
    </xf>
    <xf numFmtId="0" fontId="6" fillId="0" borderId="0" xfId="0" applyFont="1" applyAlignment="1">
      <alignment horizontal="left" vertical="center"/>
    </xf>
    <xf numFmtId="0" fontId="6" fillId="0" borderId="0" xfId="0" applyFont="1" applyAlignment="1">
      <alignment horizontal="center" wrapText="1"/>
    </xf>
    <xf numFmtId="0" fontId="11" fillId="0" borderId="0" xfId="0" applyFont="1" applyAlignment="1">
      <alignment horizontal="center"/>
    </xf>
    <xf numFmtId="0" fontId="10" fillId="0" borderId="0" xfId="0" applyFont="1" applyAlignment="1">
      <alignment horizontal="left"/>
    </xf>
    <xf numFmtId="0" fontId="10" fillId="0" borderId="0" xfId="0" applyFont="1" applyAlignment="1">
      <alignment horizontal="center"/>
    </xf>
    <xf numFmtId="0" fontId="14" fillId="0" borderId="29" xfId="0" applyFont="1" applyBorder="1" applyAlignment="1">
      <alignment horizontal="center"/>
    </xf>
    <xf numFmtId="0" fontId="14" fillId="0" borderId="33" xfId="0" applyFont="1" applyBorder="1" applyAlignment="1">
      <alignment horizontal="center"/>
    </xf>
    <xf numFmtId="0" fontId="14" fillId="0" borderId="34" xfId="0" applyFont="1" applyBorder="1" applyAlignment="1">
      <alignment horizontal="center"/>
    </xf>
    <xf numFmtId="0" fontId="14" fillId="0" borderId="12" xfId="0" applyFont="1" applyBorder="1" applyAlignment="1">
      <alignment horizontal="center"/>
    </xf>
    <xf numFmtId="0" fontId="14" fillId="0" borderId="23" xfId="0" applyFont="1" applyBorder="1" applyAlignment="1">
      <alignment horizontal="center"/>
    </xf>
    <xf numFmtId="0" fontId="14" fillId="0" borderId="78" xfId="0" applyFont="1" applyBorder="1" applyAlignment="1">
      <alignment horizontal="center"/>
    </xf>
    <xf numFmtId="0" fontId="14"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30" xfId="0" applyFont="1" applyBorder="1" applyAlignment="1">
      <alignment horizontal="center" vertical="center"/>
    </xf>
    <xf numFmtId="0" fontId="14" fillId="0" borderId="24" xfId="0" applyFont="1" applyBorder="1" applyAlignment="1">
      <alignment horizontal="center"/>
    </xf>
    <xf numFmtId="0" fontId="14" fillId="0" borderId="10" xfId="0" applyFont="1" applyBorder="1" applyAlignment="1">
      <alignment horizontal="center"/>
    </xf>
    <xf numFmtId="0" fontId="14" fillId="0" borderId="25" xfId="0" applyFont="1" applyBorder="1" applyAlignment="1">
      <alignment horizontal="center"/>
    </xf>
    <xf numFmtId="0" fontId="14" fillId="0" borderId="24"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79" xfId="0" applyFont="1" applyBorder="1" applyAlignment="1">
      <alignment horizontal="center"/>
    </xf>
    <xf numFmtId="0" fontId="14" fillId="0" borderId="6" xfId="0" applyFont="1" applyBorder="1" applyAlignment="1">
      <alignment horizontal="center"/>
    </xf>
    <xf numFmtId="0" fontId="14" fillId="0" borderId="80" xfId="0" applyFont="1" applyBorder="1" applyAlignment="1">
      <alignment horizontal="center"/>
    </xf>
    <xf numFmtId="0" fontId="14" fillId="0" borderId="12" xfId="0" applyFont="1" applyBorder="1" applyAlignment="1">
      <alignment horizontal="center" vertical="center"/>
    </xf>
    <xf numFmtId="0" fontId="14" fillId="0" borderId="23" xfId="0" applyFont="1" applyBorder="1" applyAlignment="1">
      <alignment horizontal="center" vertical="center"/>
    </xf>
    <xf numFmtId="0" fontId="14" fillId="0" borderId="13" xfId="0" applyFont="1" applyBorder="1" applyAlignment="1">
      <alignment horizontal="center" vertical="center"/>
    </xf>
    <xf numFmtId="0" fontId="14" fillId="0" borderId="119" xfId="0" applyFont="1" applyBorder="1" applyAlignment="1">
      <alignment horizontal="center"/>
    </xf>
    <xf numFmtId="0" fontId="14" fillId="0" borderId="53" xfId="0" applyFont="1" applyBorder="1" applyAlignment="1">
      <alignment horizontal="center"/>
    </xf>
    <xf numFmtId="0" fontId="14" fillId="0" borderId="87" xfId="0" applyFont="1" applyBorder="1" applyAlignment="1">
      <alignment horizontal="center"/>
    </xf>
    <xf numFmtId="0" fontId="14" fillId="0" borderId="58" xfId="0" applyFont="1" applyBorder="1" applyAlignment="1">
      <alignment horizontal="center"/>
    </xf>
    <xf numFmtId="0" fontId="14" fillId="0" borderId="28" xfId="0" applyFont="1" applyBorder="1" applyAlignment="1">
      <alignment horizontal="center"/>
    </xf>
    <xf numFmtId="0" fontId="14" fillId="0" borderId="27" xfId="0" applyFont="1" applyBorder="1" applyAlignment="1">
      <alignment horizontal="center"/>
    </xf>
    <xf numFmtId="0" fontId="15" fillId="0" borderId="82" xfId="0" applyFont="1" applyBorder="1" applyAlignment="1">
      <alignment horizontal="center" vertical="center"/>
    </xf>
    <xf numFmtId="0" fontId="15" fillId="0" borderId="84" xfId="0" applyFont="1" applyBorder="1" applyAlignment="1">
      <alignment horizontal="center" vertical="center"/>
    </xf>
    <xf numFmtId="0" fontId="15" fillId="0" borderId="55" xfId="0" applyFont="1" applyBorder="1" applyAlignment="1">
      <alignment horizontal="center" vertical="center"/>
    </xf>
    <xf numFmtId="0" fontId="15" fillId="0" borderId="64" xfId="0" applyFont="1" applyBorder="1" applyAlignment="1">
      <alignment horizontal="center" vertical="center"/>
    </xf>
    <xf numFmtId="0" fontId="15" fillId="0" borderId="56" xfId="0" applyFont="1" applyBorder="1" applyAlignment="1">
      <alignment horizontal="center" vertical="center"/>
    </xf>
    <xf numFmtId="0" fontId="15" fillId="0" borderId="65" xfId="0" applyFont="1" applyBorder="1" applyAlignment="1">
      <alignment horizontal="center" vertical="center"/>
    </xf>
    <xf numFmtId="0" fontId="74"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26" xfId="0" applyFont="1" applyBorder="1" applyAlignment="1">
      <alignment horizontal="center" vertical="center"/>
    </xf>
    <xf numFmtId="0" fontId="75" fillId="0" borderId="10" xfId="0" applyFont="1" applyBorder="1" applyAlignment="1">
      <alignment horizontal="center" vertical="center"/>
    </xf>
    <xf numFmtId="0" fontId="75" fillId="12" borderId="10" xfId="0" applyFont="1" applyFill="1" applyBorder="1" applyAlignment="1">
      <alignment horizontal="center" vertical="center"/>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0" fontId="16" fillId="0" borderId="26" xfId="0" applyFont="1" applyBorder="1" applyAlignment="1">
      <alignment horizontal="center" vertical="center" wrapText="1"/>
    </xf>
    <xf numFmtId="0" fontId="74" fillId="0" borderId="10" xfId="0" applyFont="1" applyBorder="1" applyAlignment="1">
      <alignment horizontal="center"/>
    </xf>
    <xf numFmtId="0" fontId="75" fillId="12" borderId="11" xfId="0" applyFont="1" applyFill="1" applyBorder="1" applyAlignment="1">
      <alignment horizontal="center" vertical="center"/>
    </xf>
    <xf numFmtId="0" fontId="75" fillId="12" borderId="28" xfId="0" applyFont="1" applyFill="1" applyBorder="1" applyAlignment="1">
      <alignment horizontal="center" vertical="center"/>
    </xf>
    <xf numFmtId="0" fontId="75" fillId="12" borderId="26" xfId="0" applyFont="1" applyFill="1" applyBorder="1" applyAlignment="1">
      <alignment horizontal="center" vertical="center"/>
    </xf>
    <xf numFmtId="0" fontId="75" fillId="0" borderId="11" xfId="0" applyFont="1" applyBorder="1" applyAlignment="1">
      <alignment horizontal="center" vertical="center"/>
    </xf>
    <xf numFmtId="0" fontId="75" fillId="0" borderId="28" xfId="0" applyFont="1" applyBorder="1" applyAlignment="1">
      <alignment horizontal="center" vertical="center"/>
    </xf>
    <xf numFmtId="0" fontId="75" fillId="0" borderId="26" xfId="0" applyFont="1" applyBorder="1" applyAlignment="1">
      <alignment horizontal="center" vertical="center"/>
    </xf>
    <xf numFmtId="0" fontId="14" fillId="0" borderId="40" xfId="0" applyFont="1" applyBorder="1" applyAlignment="1">
      <alignment horizontal="center"/>
    </xf>
    <xf numFmtId="0" fontId="14" fillId="0" borderId="31" xfId="0" applyFont="1" applyBorder="1" applyAlignment="1">
      <alignment horizontal="center"/>
    </xf>
    <xf numFmtId="0" fontId="14" fillId="0" borderId="35" xfId="0" applyFont="1" applyBorder="1" applyAlignment="1">
      <alignment horizontal="center"/>
    </xf>
    <xf numFmtId="0" fontId="67" fillId="0" borderId="1" xfId="0" applyFont="1" applyBorder="1" applyAlignment="1">
      <alignment horizontal="left"/>
    </xf>
    <xf numFmtId="0" fontId="14" fillId="0" borderId="6"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5" xfId="0" applyFont="1" applyBorder="1" applyAlignment="1">
      <alignment horizontal="center" vertical="center" wrapText="1"/>
    </xf>
    <xf numFmtId="0" fontId="15" fillId="0" borderId="85" xfId="0" applyFont="1" applyBorder="1" applyAlignment="1">
      <alignment horizontal="center" vertical="center"/>
    </xf>
    <xf numFmtId="0" fontId="21" fillId="12" borderId="64" xfId="0" applyFont="1" applyFill="1" applyBorder="1" applyAlignment="1">
      <alignment horizontal="center" vertical="center"/>
    </xf>
    <xf numFmtId="0" fontId="21" fillId="12" borderId="56" xfId="0" applyFont="1" applyFill="1" applyBorder="1" applyAlignment="1">
      <alignment horizontal="center" vertical="center"/>
    </xf>
    <xf numFmtId="0" fontId="21" fillId="12" borderId="65" xfId="0" applyFont="1" applyFill="1" applyBorder="1" applyAlignment="1">
      <alignment horizontal="center" vertical="center"/>
    </xf>
    <xf numFmtId="1" fontId="24" fillId="0" borderId="17" xfId="0" applyNumberFormat="1" applyFont="1" applyBorder="1" applyAlignment="1">
      <alignment horizontal="center" vertical="center"/>
    </xf>
    <xf numFmtId="1" fontId="24" fillId="0" borderId="12" xfId="0" applyNumberFormat="1" applyFont="1" applyBorder="1" applyAlignment="1">
      <alignment horizontal="center" vertical="center"/>
    </xf>
    <xf numFmtId="0" fontId="18" fillId="0" borderId="29" xfId="0" applyFont="1" applyBorder="1" applyAlignment="1">
      <alignment horizontal="left" vertical="top" wrapText="1"/>
    </xf>
    <xf numFmtId="0" fontId="18" fillId="0" borderId="33" xfId="0" applyFont="1" applyBorder="1" applyAlignment="1">
      <alignment horizontal="left" vertical="top" wrapText="1"/>
    </xf>
    <xf numFmtId="0" fontId="18" fillId="0" borderId="34" xfId="0" applyFont="1" applyBorder="1" applyAlignment="1">
      <alignment horizontal="left" vertical="top" wrapText="1"/>
    </xf>
    <xf numFmtId="0" fontId="21" fillId="0" borderId="25"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9" xfId="0" applyFont="1" applyBorder="1" applyAlignment="1">
      <alignment horizontal="center" vertical="center"/>
    </xf>
    <xf numFmtId="0" fontId="21" fillId="0" borderId="23" xfId="0" applyFont="1" applyBorder="1" applyAlignment="1">
      <alignment horizontal="center" vertical="center"/>
    </xf>
    <xf numFmtId="0" fontId="17" fillId="12" borderId="64" xfId="0" applyFont="1" applyFill="1" applyBorder="1" applyAlignment="1">
      <alignment horizontal="center" vertical="center" wrapText="1"/>
    </xf>
    <xf numFmtId="0" fontId="17" fillId="12" borderId="56" xfId="0" applyFont="1" applyFill="1" applyBorder="1" applyAlignment="1">
      <alignment horizontal="center" vertical="center" wrapText="1"/>
    </xf>
    <xf numFmtId="0" fontId="17" fillId="12" borderId="65" xfId="0" applyFont="1" applyFill="1" applyBorder="1" applyAlignment="1">
      <alignment horizontal="center" vertical="center" wrapText="1"/>
    </xf>
    <xf numFmtId="0" fontId="21" fillId="4" borderId="68"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39" xfId="0" applyFont="1" applyFill="1" applyBorder="1" applyAlignment="1">
      <alignment horizontal="center" vertical="center"/>
    </xf>
    <xf numFmtId="0" fontId="18" fillId="0" borderId="58" xfId="0" applyFont="1" applyBorder="1" applyAlignment="1">
      <alignment horizontal="left" vertical="center" wrapText="1"/>
    </xf>
    <xf numFmtId="0" fontId="18" fillId="0" borderId="28" xfId="0" applyFont="1" applyBorder="1" applyAlignment="1">
      <alignment horizontal="left" vertical="center" wrapText="1"/>
    </xf>
    <xf numFmtId="0" fontId="18" fillId="0" borderId="40" xfId="0" applyFont="1" applyBorder="1" applyAlignment="1">
      <alignment horizontal="left" vertical="center" wrapText="1"/>
    </xf>
    <xf numFmtId="0" fontId="18" fillId="0" borderId="31" xfId="0" applyFont="1" applyBorder="1" applyAlignment="1">
      <alignment horizontal="left" vertical="center" wrapText="1"/>
    </xf>
    <xf numFmtId="0" fontId="21" fillId="12" borderId="68" xfId="0" applyFont="1" applyFill="1" applyBorder="1" applyAlignment="1">
      <alignment horizontal="center" vertical="center"/>
    </xf>
    <xf numFmtId="0" fontId="21" fillId="12" borderId="4" xfId="0" applyFont="1" applyFill="1" applyBorder="1" applyAlignment="1">
      <alignment horizontal="center" vertical="center"/>
    </xf>
    <xf numFmtId="0" fontId="21" fillId="12" borderId="39" xfId="0" applyFont="1" applyFill="1" applyBorder="1" applyAlignment="1">
      <alignment horizontal="center" vertical="center"/>
    </xf>
    <xf numFmtId="0" fontId="21" fillId="12" borderId="64" xfId="0" applyNumberFormat="1" applyFont="1" applyFill="1" applyBorder="1" applyAlignment="1">
      <alignment horizontal="left" vertical="center"/>
    </xf>
    <xf numFmtId="0" fontId="21" fillId="12" borderId="65" xfId="0" applyNumberFormat="1" applyFont="1" applyFill="1" applyBorder="1" applyAlignment="1">
      <alignment horizontal="left" vertical="center"/>
    </xf>
    <xf numFmtId="49" fontId="28" fillId="2" borderId="53" xfId="0" applyNumberFormat="1" applyFont="1" applyFill="1" applyBorder="1" applyAlignment="1">
      <alignment horizontal="center"/>
    </xf>
    <xf numFmtId="49" fontId="28" fillId="2" borderId="125" xfId="0" applyNumberFormat="1" applyFont="1" applyFill="1" applyBorder="1" applyAlignment="1">
      <alignment horizontal="center"/>
    </xf>
    <xf numFmtId="0" fontId="20" fillId="2" borderId="11" xfId="0" applyFont="1" applyFill="1" applyBorder="1" applyAlignment="1">
      <alignment horizontal="right" wrapText="1"/>
    </xf>
    <xf numFmtId="0" fontId="20" fillId="2" borderId="28" xfId="0" applyFont="1" applyFill="1" applyBorder="1" applyAlignment="1">
      <alignment horizontal="right" wrapText="1"/>
    </xf>
    <xf numFmtId="0" fontId="20" fillId="2" borderId="7" xfId="0" applyFont="1" applyFill="1" applyBorder="1" applyAlignment="1">
      <alignment horizontal="left" wrapText="1"/>
    </xf>
    <xf numFmtId="0" fontId="20" fillId="2" borderId="53" xfId="0" applyFont="1" applyFill="1" applyBorder="1" applyAlignment="1">
      <alignment horizontal="left" wrapText="1"/>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17" fillId="12" borderId="64" xfId="0" applyFont="1" applyFill="1" applyBorder="1" applyAlignment="1">
      <alignment horizontal="right" vertical="center" wrapText="1"/>
    </xf>
    <xf numFmtId="0" fontId="17" fillId="12" borderId="56" xfId="0" applyFont="1" applyFill="1" applyBorder="1" applyAlignment="1">
      <alignment horizontal="right" vertical="center" wrapText="1"/>
    </xf>
    <xf numFmtId="0" fontId="18" fillId="0" borderId="14" xfId="0" applyFont="1" applyBorder="1" applyAlignment="1">
      <alignment vertical="center" wrapText="1"/>
    </xf>
    <xf numFmtId="0" fontId="18" fillId="0" borderId="22" xfId="0" applyFont="1" applyBorder="1" applyAlignment="1">
      <alignment vertical="center" wrapText="1"/>
    </xf>
    <xf numFmtId="0" fontId="18" fillId="0" borderId="58" xfId="0" applyFont="1" applyBorder="1" applyAlignment="1">
      <alignment horizontal="left" wrapText="1"/>
    </xf>
    <xf numFmtId="0" fontId="18" fillId="0" borderId="28" xfId="0" applyFont="1" applyBorder="1" applyAlignment="1">
      <alignment horizontal="left" wrapText="1"/>
    </xf>
    <xf numFmtId="0" fontId="18" fillId="0" borderId="1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4" xfId="0" applyFont="1" applyBorder="1" applyAlignment="1">
      <alignment horizontal="left" vertical="top" wrapText="1"/>
    </xf>
    <xf numFmtId="0" fontId="18" fillId="0" borderId="10" xfId="0" applyFont="1" applyBorder="1" applyAlignment="1">
      <alignment horizontal="left" vertical="top" wrapText="1"/>
    </xf>
    <xf numFmtId="0" fontId="18" fillId="0" borderId="25" xfId="0" applyFont="1" applyBorder="1" applyAlignment="1">
      <alignment horizontal="left" vertical="top" wrapText="1"/>
    </xf>
    <xf numFmtId="0" fontId="18" fillId="0" borderId="17" xfId="0" applyFont="1" applyBorder="1" applyAlignment="1">
      <alignment horizontal="left" vertical="center" wrapText="1"/>
    </xf>
    <xf numFmtId="0" fontId="18" fillId="0" borderId="9" xfId="0" applyFont="1" applyBorder="1" applyAlignment="1">
      <alignment horizontal="left" vertical="center" wrapText="1"/>
    </xf>
    <xf numFmtId="0" fontId="18" fillId="0" borderId="105" xfId="0" applyFont="1" applyBorder="1" applyAlignment="1">
      <alignment horizontal="left" vertical="center" wrapText="1"/>
    </xf>
    <xf numFmtId="0" fontId="18" fillId="0" borderId="79" xfId="0" applyFont="1" applyBorder="1" applyAlignment="1">
      <alignment horizontal="left" vertical="top" wrapText="1"/>
    </xf>
    <xf numFmtId="0" fontId="18" fillId="0" borderId="6" xfId="0" applyFont="1" applyBorder="1" applyAlignment="1">
      <alignment horizontal="left" vertical="top" wrapText="1"/>
    </xf>
    <xf numFmtId="0" fontId="18" fillId="0" borderId="80" xfId="0" applyFont="1" applyBorder="1" applyAlignment="1">
      <alignment horizontal="left" vertical="top" wrapText="1"/>
    </xf>
    <xf numFmtId="0" fontId="18" fillId="0" borderId="24" xfId="0" applyFont="1" applyBorder="1" applyAlignment="1">
      <alignment vertical="top" wrapText="1"/>
    </xf>
    <xf numFmtId="0" fontId="18" fillId="0" borderId="10" xfId="0" applyFont="1" applyBorder="1" applyAlignment="1">
      <alignment vertical="top" wrapText="1"/>
    </xf>
    <xf numFmtId="0" fontId="18" fillId="0" borderId="25" xfId="0" applyFont="1" applyBorder="1" applyAlignment="1">
      <alignment vertical="top" wrapText="1"/>
    </xf>
    <xf numFmtId="0" fontId="18" fillId="0" borderId="11" xfId="0" applyFont="1" applyBorder="1" applyAlignment="1">
      <alignment horizontal="center"/>
    </xf>
    <xf numFmtId="0" fontId="18" fillId="0" borderId="28" xfId="0" applyFont="1" applyBorder="1" applyAlignment="1">
      <alignment horizontal="center"/>
    </xf>
    <xf numFmtId="0" fontId="18" fillId="0" borderId="27" xfId="0" applyFont="1" applyBorder="1" applyAlignment="1">
      <alignment horizontal="center"/>
    </xf>
    <xf numFmtId="0" fontId="20" fillId="0" borderId="11" xfId="0" applyFont="1" applyBorder="1" applyAlignment="1">
      <alignment horizontal="center"/>
    </xf>
    <xf numFmtId="0" fontId="20" fillId="0" borderId="28" xfId="0" applyFont="1" applyBorder="1" applyAlignment="1">
      <alignment horizontal="center"/>
    </xf>
    <xf numFmtId="0" fontId="20" fillId="0" borderId="26"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26" xfId="0" applyFont="1" applyBorder="1" applyAlignment="1">
      <alignment horizontal="center" vertical="center"/>
    </xf>
    <xf numFmtId="0" fontId="21" fillId="0" borderId="11" xfId="0" applyFont="1" applyBorder="1" applyAlignment="1">
      <alignment horizontal="center"/>
    </xf>
    <xf numFmtId="0" fontId="21" fillId="0" borderId="28" xfId="0" applyFont="1" applyBorder="1" applyAlignment="1">
      <alignment horizontal="center"/>
    </xf>
    <xf numFmtId="0" fontId="21" fillId="0" borderId="27" xfId="0" applyFont="1" applyBorder="1" applyAlignment="1">
      <alignment horizontal="center"/>
    </xf>
    <xf numFmtId="0" fontId="18" fillId="0" borderId="26" xfId="0" applyFont="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center" vertical="center"/>
    </xf>
    <xf numFmtId="0" fontId="18" fillId="0" borderId="28" xfId="0" applyFont="1" applyBorder="1" applyAlignment="1">
      <alignment horizontal="center" vertical="center"/>
    </xf>
    <xf numFmtId="0" fontId="18" fillId="0" borderId="26" xfId="0" applyFont="1" applyBorder="1" applyAlignment="1">
      <alignment horizontal="center" vertical="center"/>
    </xf>
    <xf numFmtId="0" fontId="17" fillId="0" borderId="0" xfId="0" applyFont="1" applyAlignment="1">
      <alignment horizontal="left"/>
    </xf>
    <xf numFmtId="0" fontId="17" fillId="0" borderId="2" xfId="0" applyFont="1" applyBorder="1" applyAlignment="1">
      <alignment horizontal="center" vertical="center" wrapText="1"/>
    </xf>
    <xf numFmtId="0" fontId="17" fillId="0" borderId="1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20"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1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15" xfId="0" applyFont="1" applyBorder="1" applyAlignment="1">
      <alignment horizontal="center" vertical="center" wrapText="1"/>
    </xf>
    <xf numFmtId="0" fontId="21" fillId="0" borderId="31" xfId="0" applyFont="1" applyBorder="1" applyAlignment="1">
      <alignment horizontal="center"/>
    </xf>
    <xf numFmtId="0" fontId="21" fillId="0" borderId="32" xfId="0" applyFont="1" applyBorder="1" applyAlignment="1">
      <alignment horizontal="center"/>
    </xf>
    <xf numFmtId="0" fontId="21" fillId="0" borderId="30" xfId="0" applyFont="1" applyBorder="1" applyAlignment="1">
      <alignment horizontal="center"/>
    </xf>
    <xf numFmtId="0" fontId="21" fillId="0" borderId="33" xfId="0" applyFont="1" applyBorder="1" applyAlignment="1">
      <alignment horizont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35" xfId="0" applyFont="1" applyBorder="1" applyAlignment="1">
      <alignment horizontal="center"/>
    </xf>
    <xf numFmtId="0" fontId="13" fillId="0" borderId="1" xfId="0" applyFont="1" applyBorder="1" applyAlignment="1">
      <alignment horizontal="center"/>
    </xf>
    <xf numFmtId="0" fontId="17" fillId="0" borderId="70" xfId="0" applyFont="1" applyBorder="1" applyAlignment="1">
      <alignment horizontal="center" vertical="center" textRotation="90"/>
    </xf>
    <xf numFmtId="0" fontId="17" fillId="0" borderId="71" xfId="0" applyFont="1" applyBorder="1" applyAlignment="1">
      <alignment horizontal="center" vertical="center" textRotation="90"/>
    </xf>
    <xf numFmtId="0" fontId="17" fillId="0" borderId="72" xfId="0" applyFont="1" applyBorder="1" applyAlignment="1">
      <alignment horizontal="center" vertical="center" textRotation="90"/>
    </xf>
    <xf numFmtId="0" fontId="17" fillId="0" borderId="68"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6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68" xfId="0" applyFont="1" applyBorder="1" applyAlignment="1">
      <alignment horizontal="center" vertical="center" textRotation="90"/>
    </xf>
    <xf numFmtId="0" fontId="17" fillId="0" borderId="4" xfId="0" applyFont="1" applyBorder="1" applyAlignment="1">
      <alignment horizontal="center" vertical="center" textRotation="90"/>
    </xf>
    <xf numFmtId="0" fontId="17" fillId="0" borderId="39" xfId="0" applyFont="1" applyBorder="1" applyAlignment="1">
      <alignment horizontal="center" vertical="center" textRotation="90"/>
    </xf>
    <xf numFmtId="0" fontId="17" fillId="0" borderId="36" xfId="0" applyFont="1" applyBorder="1" applyAlignment="1">
      <alignment horizontal="center" vertical="center" textRotation="90"/>
    </xf>
    <xf numFmtId="0" fontId="17" fillId="0" borderId="0" xfId="0" applyFont="1" applyBorder="1" applyAlignment="1">
      <alignment horizontal="center" vertical="center" textRotation="90"/>
    </xf>
    <xf numFmtId="0" fontId="17" fillId="0" borderId="21" xfId="0" applyFont="1" applyBorder="1" applyAlignment="1">
      <alignment horizontal="center" vertical="center" textRotation="90"/>
    </xf>
    <xf numFmtId="0" fontId="17" fillId="0" borderId="66" xfId="0" applyFont="1" applyBorder="1" applyAlignment="1">
      <alignment horizontal="center" vertical="center" textRotation="90"/>
    </xf>
    <xf numFmtId="0" fontId="17" fillId="0" borderId="1" xfId="0" applyFont="1" applyBorder="1" applyAlignment="1">
      <alignment horizontal="center" vertical="center" textRotation="90"/>
    </xf>
    <xf numFmtId="0" fontId="17" fillId="0" borderId="69" xfId="0" applyFont="1" applyBorder="1" applyAlignment="1">
      <alignment horizontal="center" vertical="center" textRotation="90"/>
    </xf>
    <xf numFmtId="0" fontId="23" fillId="0" borderId="5" xfId="0" applyFont="1" applyBorder="1" applyAlignment="1">
      <alignment horizontal="center" vertical="center" textRotation="255"/>
    </xf>
    <xf numFmtId="0" fontId="23" fillId="0" borderId="8" xfId="0" applyFont="1" applyBorder="1" applyAlignment="1">
      <alignment horizontal="center" vertical="center" textRotation="255"/>
    </xf>
    <xf numFmtId="0" fontId="23" fillId="0" borderId="20" xfId="0" applyFont="1" applyBorder="1" applyAlignment="1">
      <alignment horizontal="center" vertical="center" textRotation="255"/>
    </xf>
    <xf numFmtId="0" fontId="17" fillId="0" borderId="7" xfId="0" applyFont="1" applyBorder="1" applyAlignment="1">
      <alignment horizontal="center" vertical="top" wrapText="1"/>
    </xf>
    <xf numFmtId="0" fontId="17" fillId="0" borderId="53" xfId="0" applyFont="1" applyBorder="1" applyAlignment="1">
      <alignment horizontal="center" vertical="top" wrapText="1"/>
    </xf>
    <xf numFmtId="0" fontId="17" fillId="0" borderId="87" xfId="0" applyFont="1" applyBorder="1" applyAlignment="1">
      <alignment horizontal="center" vertical="top" wrapText="1"/>
    </xf>
    <xf numFmtId="0" fontId="17" fillId="0" borderId="64" xfId="0" applyFont="1" applyBorder="1" applyAlignment="1">
      <alignment horizontal="center" vertical="top" wrapText="1"/>
    </xf>
    <xf numFmtId="0" fontId="17" fillId="0" borderId="56" xfId="0" applyFont="1" applyBorder="1" applyAlignment="1">
      <alignment horizontal="center" vertical="top" wrapText="1"/>
    </xf>
    <xf numFmtId="0" fontId="17" fillId="0" borderId="65" xfId="0" applyFont="1" applyBorder="1" applyAlignment="1">
      <alignment horizontal="center" vertical="top" wrapText="1"/>
    </xf>
    <xf numFmtId="0" fontId="34" fillId="0" borderId="10" xfId="0" applyFont="1" applyBorder="1" applyAlignment="1">
      <alignment horizontal="center" vertical="center" textRotation="90" wrapText="1"/>
    </xf>
    <xf numFmtId="0" fontId="34" fillId="0" borderId="9" xfId="0" applyFont="1" applyBorder="1" applyAlignment="1">
      <alignment horizontal="center" vertical="center" textRotation="90" wrapText="1"/>
    </xf>
    <xf numFmtId="0" fontId="35" fillId="0" borderId="10" xfId="0" applyFont="1" applyBorder="1" applyAlignment="1">
      <alignment horizontal="center" textRotation="90" wrapText="1"/>
    </xf>
    <xf numFmtId="0" fontId="35" fillId="0" borderId="9" xfId="0" applyFont="1" applyBorder="1" applyAlignment="1">
      <alignment horizontal="center" textRotation="90" wrapText="1"/>
    </xf>
    <xf numFmtId="0" fontId="35" fillId="0" borderId="9" xfId="0" applyFont="1" applyBorder="1" applyAlignment="1">
      <alignment horizontal="center" vertical="center" textRotation="90" wrapText="1"/>
    </xf>
    <xf numFmtId="0" fontId="35" fillId="0" borderId="16" xfId="0" applyFont="1" applyBorder="1" applyAlignment="1">
      <alignment horizontal="center" vertical="center" textRotation="90" wrapTex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64" xfId="0" applyFont="1" applyFill="1" applyBorder="1" applyAlignment="1">
      <alignment horizontal="center"/>
    </xf>
    <xf numFmtId="0" fontId="32" fillId="0" borderId="56" xfId="0" applyFont="1" applyFill="1" applyBorder="1" applyAlignment="1">
      <alignment horizontal="center"/>
    </xf>
    <xf numFmtId="0" fontId="32" fillId="0" borderId="65" xfId="0" applyFont="1" applyFill="1" applyBorder="1" applyAlignment="1">
      <alignment horizontal="center"/>
    </xf>
    <xf numFmtId="0" fontId="32" fillId="0" borderId="68" xfId="0" applyFont="1" applyBorder="1" applyAlignment="1">
      <alignment horizontal="center"/>
    </xf>
    <xf numFmtId="0" fontId="32" fillId="0" borderId="4" xfId="0" applyFont="1" applyBorder="1" applyAlignment="1">
      <alignment horizontal="center"/>
    </xf>
    <xf numFmtId="0" fontId="32" fillId="0" borderId="39" xfId="0" applyFont="1" applyBorder="1" applyAlignment="1">
      <alignment horizontal="center"/>
    </xf>
    <xf numFmtId="0" fontId="34" fillId="4" borderId="2" xfId="0" applyFont="1" applyFill="1" applyBorder="1" applyAlignment="1">
      <alignment horizontal="center" vertical="center" wrapText="1"/>
    </xf>
    <xf numFmtId="0" fontId="34" fillId="4" borderId="77" xfId="0" applyFont="1" applyFill="1" applyBorder="1" applyAlignment="1">
      <alignment horizontal="center" vertical="center" wrapText="1"/>
    </xf>
    <xf numFmtId="0" fontId="34" fillId="4" borderId="6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39"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80" xfId="0" applyFont="1" applyFill="1" applyBorder="1" applyAlignment="1">
      <alignment horizontal="center" vertical="center" wrapText="1"/>
    </xf>
    <xf numFmtId="0" fontId="32" fillId="0" borderId="10" xfId="0" applyFont="1" applyBorder="1" applyAlignment="1">
      <alignment horizontal="right" vertical="center" textRotation="90" wrapText="1"/>
    </xf>
    <xf numFmtId="0" fontId="32" fillId="0" borderId="33" xfId="0" applyFont="1" applyBorder="1" applyAlignment="1">
      <alignment horizontal="right" vertical="center" textRotation="90" wrapText="1"/>
    </xf>
    <xf numFmtId="0" fontId="32" fillId="0" borderId="105" xfId="0" applyFont="1" applyBorder="1" applyAlignment="1">
      <alignment horizontal="center" vertical="center" textRotation="90" wrapText="1"/>
    </xf>
    <xf numFmtId="0" fontId="32" fillId="0" borderId="106" xfId="0" applyFont="1" applyBorder="1" applyAlignment="1">
      <alignment horizontal="center" vertical="center" textRotation="90" wrapText="1"/>
    </xf>
    <xf numFmtId="0" fontId="36" fillId="0" borderId="9" xfId="0" applyFont="1" applyBorder="1" applyAlignment="1">
      <alignment horizontal="center" vertical="center" textRotation="90" wrapText="1"/>
    </xf>
    <xf numFmtId="0" fontId="36" fillId="0" borderId="59" xfId="0" applyFont="1" applyBorder="1" applyAlignment="1">
      <alignment horizontal="center" vertical="center" textRotation="90" wrapText="1"/>
    </xf>
    <xf numFmtId="0" fontId="32" fillId="0" borderId="64" xfId="0" applyFont="1" applyBorder="1" applyAlignment="1">
      <alignment horizontal="center"/>
    </xf>
    <xf numFmtId="0" fontId="32" fillId="0" borderId="56" xfId="0" applyFont="1" applyBorder="1" applyAlignment="1">
      <alignment horizontal="center"/>
    </xf>
    <xf numFmtId="0" fontId="18" fillId="0" borderId="64" xfId="0" applyFont="1" applyBorder="1" applyAlignment="1">
      <alignment horizontal="center"/>
    </xf>
    <xf numFmtId="0" fontId="18" fillId="0" borderId="56" xfId="0" applyFont="1" applyBorder="1" applyAlignment="1">
      <alignment horizontal="center"/>
    </xf>
    <xf numFmtId="0" fontId="18" fillId="0" borderId="65" xfId="0" applyFont="1" applyBorder="1" applyAlignment="1">
      <alignment horizontal="center"/>
    </xf>
    <xf numFmtId="0" fontId="18" fillId="0" borderId="70" xfId="0" applyFont="1" applyBorder="1" applyAlignment="1">
      <alignment horizontal="center" vertical="center" textRotation="90" wrapText="1"/>
    </xf>
    <xf numFmtId="0" fontId="18" fillId="0" borderId="71" xfId="0" applyFont="1" applyBorder="1" applyAlignment="1">
      <alignment horizontal="center" vertical="center" textRotation="90" wrapText="1"/>
    </xf>
    <xf numFmtId="0" fontId="37" fillId="0" borderId="38" xfId="0" applyFont="1" applyBorder="1" applyAlignment="1">
      <alignment horizontal="center" vertical="center" textRotation="90" wrapText="1"/>
    </xf>
    <xf numFmtId="0" fontId="37" fillId="0" borderId="0" xfId="0" applyFont="1" applyBorder="1" applyAlignment="1">
      <alignment horizontal="center" vertical="center" textRotation="90" wrapText="1"/>
    </xf>
    <xf numFmtId="0" fontId="37" fillId="0" borderId="22" xfId="0" applyFont="1" applyBorder="1" applyAlignment="1">
      <alignment horizontal="center" vertical="center" textRotation="90" wrapText="1"/>
    </xf>
    <xf numFmtId="0" fontId="34" fillId="0" borderId="79"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53" xfId="0" applyFont="1" applyFill="1" applyBorder="1" applyAlignment="1">
      <alignment horizontal="center" vertical="center" wrapText="1"/>
    </xf>
    <xf numFmtId="0" fontId="32" fillId="0" borderId="87" xfId="0" applyFont="1" applyFill="1" applyBorder="1" applyAlignment="1">
      <alignment horizontal="center" vertical="center" wrapText="1"/>
    </xf>
    <xf numFmtId="0" fontId="34" fillId="0" borderId="119" xfId="0" applyFont="1" applyFill="1" applyBorder="1" applyAlignment="1">
      <alignment horizontal="center" vertical="center" wrapText="1"/>
    </xf>
    <xf numFmtId="0" fontId="32" fillId="0" borderId="64" xfId="0" applyFont="1" applyFill="1" applyBorder="1" applyAlignment="1">
      <alignment horizontal="right" vertical="center" wrapText="1"/>
    </xf>
    <xf numFmtId="0" fontId="32" fillId="0" borderId="56" xfId="0" applyFont="1" applyFill="1" applyBorder="1" applyAlignment="1">
      <alignment horizontal="right" vertical="center" wrapText="1"/>
    </xf>
    <xf numFmtId="0" fontId="34" fillId="0" borderId="23"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60" xfId="0" applyFont="1" applyBorder="1" applyAlignment="1">
      <alignment horizontal="center" vertical="center" wrapText="1"/>
    </xf>
    <xf numFmtId="0" fontId="18" fillId="0" borderId="87" xfId="0" applyFont="1" applyBorder="1" applyAlignment="1">
      <alignment horizontal="center" vertical="center" wrapText="1"/>
    </xf>
    <xf numFmtId="0" fontId="34" fillId="0" borderId="10" xfId="0" applyFont="1" applyBorder="1" applyAlignment="1">
      <alignment horizontal="center" vertical="center" textRotation="90"/>
    </xf>
    <xf numFmtId="0" fontId="34" fillId="0" borderId="9" xfId="0" applyFont="1" applyBorder="1" applyAlignment="1">
      <alignment horizontal="center" vertical="center" textRotation="90"/>
    </xf>
    <xf numFmtId="0" fontId="47" fillId="0" borderId="9" xfId="0" applyFont="1" applyBorder="1" applyAlignment="1">
      <alignment horizontal="center" vertical="center" textRotation="90" wrapText="1"/>
    </xf>
    <xf numFmtId="0" fontId="47" fillId="0" borderId="59" xfId="0" applyFont="1" applyBorder="1" applyAlignment="1">
      <alignment horizontal="center" vertical="center" textRotation="90" wrapText="1"/>
    </xf>
    <xf numFmtId="0" fontId="32" fillId="0" borderId="9" xfId="0" applyFont="1" applyFill="1" applyBorder="1" applyAlignment="1">
      <alignment horizontal="center" vertical="top" textRotation="90" wrapText="1"/>
    </xf>
    <xf numFmtId="0" fontId="32" fillId="0" borderId="59" xfId="0" applyFont="1" applyFill="1" applyBorder="1" applyAlignment="1">
      <alignment horizontal="center" vertical="top" textRotation="90" wrapText="1"/>
    </xf>
    <xf numFmtId="0" fontId="32" fillId="0" borderId="9" xfId="0" applyFont="1" applyFill="1" applyBorder="1" applyAlignment="1">
      <alignment horizontal="center" vertical="center" textRotation="90" wrapText="1"/>
    </xf>
    <xf numFmtId="0" fontId="32" fillId="0" borderId="59" xfId="0" applyFont="1" applyFill="1" applyBorder="1" applyAlignment="1">
      <alignment horizontal="center" vertical="center" textRotation="90" wrapText="1"/>
    </xf>
    <xf numFmtId="0" fontId="32" fillId="0" borderId="25" xfId="0" applyFont="1" applyFill="1" applyBorder="1" applyAlignment="1">
      <alignment horizontal="center" vertical="center" textRotation="90" wrapText="1"/>
    </xf>
    <xf numFmtId="0" fontId="32" fillId="0" borderId="34" xfId="0" applyFont="1" applyFill="1" applyBorder="1" applyAlignment="1">
      <alignment horizontal="center" vertical="center" textRotation="90" wrapText="1"/>
    </xf>
    <xf numFmtId="0" fontId="32" fillId="0" borderId="6" xfId="0" applyFont="1" applyBorder="1" applyAlignment="1">
      <alignment horizontal="right" vertical="center" wrapText="1"/>
    </xf>
    <xf numFmtId="0" fontId="32" fillId="0" borderId="80" xfId="0" applyFont="1" applyBorder="1" applyAlignment="1">
      <alignment horizontal="right" vertical="center" wrapText="1"/>
    </xf>
    <xf numFmtId="0" fontId="17" fillId="0" borderId="26" xfId="0" applyFont="1" applyBorder="1" applyAlignment="1">
      <alignment horizontal="center" vertical="center" wrapText="1"/>
    </xf>
    <xf numFmtId="0" fontId="18" fillId="0" borderId="54" xfId="0" applyFont="1" applyBorder="1" applyAlignment="1">
      <alignment horizontal="center" vertical="center" wrapText="1"/>
    </xf>
    <xf numFmtId="0" fontId="17" fillId="0" borderId="74"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3" xfId="0" applyFont="1" applyBorder="1" applyAlignment="1">
      <alignment horizontal="center" vertical="center" wrapText="1"/>
    </xf>
    <xf numFmtId="0" fontId="19" fillId="0" borderId="10" xfId="0" applyFont="1" applyBorder="1" applyAlignment="1">
      <alignment horizontal="center" vertical="center" textRotation="90" wrapText="1"/>
    </xf>
    <xf numFmtId="0" fontId="18" fillId="0" borderId="10" xfId="0" applyFont="1" applyBorder="1" applyAlignment="1">
      <alignment horizontal="center" vertical="center" textRotation="90" wrapText="1"/>
    </xf>
    <xf numFmtId="0" fontId="34" fillId="4" borderId="5" xfId="0" applyFont="1" applyFill="1" applyBorder="1" applyAlignment="1">
      <alignment horizontal="center" vertical="center" wrapText="1"/>
    </xf>
    <xf numFmtId="0" fontId="34" fillId="4" borderId="8" xfId="0" applyFont="1" applyFill="1" applyBorder="1" applyAlignment="1">
      <alignment horizontal="center" vertical="center" wrapText="1"/>
    </xf>
    <xf numFmtId="0" fontId="34" fillId="4" borderId="75" xfId="0" applyFont="1" applyFill="1" applyBorder="1" applyAlignment="1">
      <alignment horizontal="center" vertical="center" wrapText="1"/>
    </xf>
    <xf numFmtId="0" fontId="32" fillId="0" borderId="53" xfId="0" applyFont="1" applyBorder="1" applyAlignment="1">
      <alignment horizontal="right" vertical="center" wrapText="1"/>
    </xf>
    <xf numFmtId="0" fontId="32" fillId="0" borderId="87" xfId="0" applyFont="1" applyBorder="1" applyAlignment="1">
      <alignment horizontal="right" vertical="center" wrapText="1"/>
    </xf>
    <xf numFmtId="0" fontId="32" fillId="0" borderId="7" xfId="0" applyFont="1" applyBorder="1" applyAlignment="1">
      <alignment horizontal="right" vertical="center" wrapText="1"/>
    </xf>
    <xf numFmtId="0" fontId="32" fillId="0" borderId="11" xfId="0" applyFont="1" applyBorder="1" applyAlignment="1">
      <alignment horizontal="right" vertical="center" textRotation="90" wrapText="1"/>
    </xf>
    <xf numFmtId="0" fontId="32" fillId="0" borderId="30" xfId="0" applyFont="1" applyBorder="1" applyAlignment="1">
      <alignment horizontal="right" vertical="center" textRotation="90" wrapText="1"/>
    </xf>
    <xf numFmtId="0" fontId="37" fillId="0" borderId="23" xfId="0" applyFont="1" applyFill="1" applyBorder="1" applyAlignment="1">
      <alignment horizontal="right" vertical="center" textRotation="90" wrapText="1"/>
    </xf>
    <xf numFmtId="0" fontId="37" fillId="0" borderId="33" xfId="0" applyFont="1" applyFill="1" applyBorder="1" applyAlignment="1">
      <alignment horizontal="right" vertical="center" textRotation="90" wrapText="1"/>
    </xf>
    <xf numFmtId="0" fontId="32" fillId="0" borderId="9" xfId="0" applyFont="1" applyBorder="1" applyAlignment="1">
      <alignment horizontal="center" vertical="center" textRotation="90" wrapText="1"/>
    </xf>
    <xf numFmtId="0" fontId="32" fillId="0" borderId="59" xfId="0" applyFont="1" applyBorder="1" applyAlignment="1">
      <alignment horizontal="center" vertical="center" textRotation="90" wrapText="1"/>
    </xf>
    <xf numFmtId="0" fontId="37" fillId="0" borderId="23" xfId="0" applyFont="1" applyBorder="1" applyAlignment="1">
      <alignment horizontal="right" vertical="center" textRotation="90" wrapText="1"/>
    </xf>
    <xf numFmtId="0" fontId="37" fillId="0" borderId="33" xfId="0" applyFont="1" applyBorder="1" applyAlignment="1">
      <alignment horizontal="right" vertical="center" textRotation="90" wrapText="1"/>
    </xf>
    <xf numFmtId="0" fontId="36" fillId="0" borderId="10" xfId="0" applyFont="1" applyBorder="1" applyAlignment="1">
      <alignment horizontal="right" vertical="center" textRotation="90" wrapText="1"/>
    </xf>
    <xf numFmtId="0" fontId="36" fillId="0" borderId="33" xfId="0" applyFont="1" applyBorder="1" applyAlignment="1">
      <alignment horizontal="right" vertical="center" textRotation="90" wrapText="1"/>
    </xf>
    <xf numFmtId="0" fontId="19" fillId="0" borderId="23" xfId="0" applyFont="1" applyFill="1" applyBorder="1" applyAlignment="1">
      <alignment horizontal="center" vertical="center" textRotation="90" wrapText="1"/>
    </xf>
    <xf numFmtId="0" fontId="19" fillId="0" borderId="33" xfId="0" applyFont="1" applyFill="1" applyBorder="1" applyAlignment="1">
      <alignment horizontal="center" vertical="center" textRotation="90" wrapText="1"/>
    </xf>
    <xf numFmtId="0" fontId="36" fillId="0" borderId="16" xfId="0" applyFont="1" applyBorder="1" applyAlignment="1">
      <alignment horizontal="center" vertical="center" textRotation="90" wrapText="1"/>
    </xf>
    <xf numFmtId="0" fontId="37" fillId="0" borderId="9" xfId="0" applyFont="1" applyBorder="1" applyAlignment="1">
      <alignment horizontal="right" vertical="center" textRotation="90" wrapText="1"/>
    </xf>
    <xf numFmtId="0" fontId="37" fillId="0" borderId="16" xfId="0" applyFont="1" applyBorder="1" applyAlignment="1">
      <alignment horizontal="right" vertical="center" textRotation="90" wrapText="1"/>
    </xf>
    <xf numFmtId="0" fontId="37" fillId="0" borderId="59" xfId="0" applyFont="1" applyBorder="1" applyAlignment="1">
      <alignment horizontal="right" vertical="center" textRotation="90" wrapText="1"/>
    </xf>
    <xf numFmtId="0" fontId="37" fillId="0" borderId="74" xfId="0" applyFont="1" applyFill="1" applyBorder="1" applyAlignment="1">
      <alignment horizontal="right" vertical="center" textRotation="90" wrapText="1"/>
    </xf>
    <xf numFmtId="0" fontId="37" fillId="0" borderId="59" xfId="0" applyFont="1" applyFill="1" applyBorder="1" applyAlignment="1">
      <alignment horizontal="right" vertical="center" textRotation="90" wrapText="1"/>
    </xf>
    <xf numFmtId="0" fontId="32" fillId="0" borderId="23" xfId="0" applyFont="1" applyFill="1" applyBorder="1" applyAlignment="1">
      <alignment horizontal="right" vertical="center" textRotation="90" wrapText="1"/>
    </xf>
    <xf numFmtId="0" fontId="32" fillId="0" borderId="33" xfId="0" applyFont="1" applyFill="1" applyBorder="1" applyAlignment="1">
      <alignment horizontal="right" vertical="center" textRotation="90" wrapText="1"/>
    </xf>
    <xf numFmtId="0" fontId="32" fillId="0" borderId="13" xfId="0" applyFont="1" applyFill="1" applyBorder="1" applyAlignment="1">
      <alignment horizontal="right" vertical="center" textRotation="90" wrapText="1"/>
    </xf>
    <xf numFmtId="0" fontId="32" fillId="0" borderId="30" xfId="0" applyFont="1" applyFill="1" applyBorder="1" applyAlignment="1">
      <alignment horizontal="right" vertical="center" textRotation="90" wrapText="1"/>
    </xf>
    <xf numFmtId="0" fontId="18" fillId="0" borderId="33" xfId="0" applyFont="1" applyBorder="1" applyAlignment="1">
      <alignment horizontal="center" vertical="center" textRotation="90" wrapText="1"/>
    </xf>
    <xf numFmtId="0" fontId="18" fillId="0" borderId="55" xfId="0" applyFont="1" applyFill="1" applyBorder="1" applyAlignment="1">
      <alignment horizontal="center" vertical="center"/>
    </xf>
    <xf numFmtId="0" fontId="18" fillId="0" borderId="83" xfId="0" applyFont="1" applyFill="1" applyBorder="1" applyAlignment="1">
      <alignment horizontal="center" vertical="center"/>
    </xf>
    <xf numFmtId="0" fontId="25" fillId="0" borderId="55" xfId="0" applyFont="1" applyBorder="1" applyAlignment="1">
      <alignment horizontal="center" vertical="center"/>
    </xf>
    <xf numFmtId="0" fontId="25" fillId="0" borderId="83" xfId="0" applyFont="1" applyBorder="1" applyAlignment="1">
      <alignment horizontal="center" vertical="center"/>
    </xf>
    <xf numFmtId="0" fontId="18" fillId="0" borderId="9" xfId="0" applyFont="1" applyBorder="1" applyAlignment="1">
      <alignment horizontal="center" vertical="center" textRotation="90" wrapText="1"/>
    </xf>
    <xf numFmtId="0" fontId="18" fillId="0" borderId="25" xfId="0" applyFont="1" applyBorder="1" applyAlignment="1">
      <alignment horizontal="center" vertical="center" textRotation="90" wrapText="1"/>
    </xf>
    <xf numFmtId="0" fontId="17" fillId="0" borderId="64" xfId="0" applyFont="1" applyBorder="1" applyAlignment="1">
      <alignment horizontal="left"/>
    </xf>
    <xf numFmtId="0" fontId="17" fillId="0" borderId="56" xfId="0" applyFont="1" applyBorder="1" applyAlignment="1">
      <alignment horizontal="left"/>
    </xf>
    <xf numFmtId="0" fontId="20" fillId="0" borderId="12" xfId="0" applyFont="1" applyBorder="1" applyAlignment="1">
      <alignment horizontal="left" vertical="center"/>
    </xf>
    <xf numFmtId="0" fontId="20" fillId="0" borderId="23" xfId="0" applyFont="1" applyBorder="1" applyAlignment="1">
      <alignment horizontal="left" vertical="center"/>
    </xf>
    <xf numFmtId="0" fontId="20" fillId="0" borderId="24" xfId="0" applyFont="1" applyBorder="1" applyAlignment="1">
      <alignment horizontal="left" vertical="center"/>
    </xf>
    <xf numFmtId="0" fontId="20" fillId="0" borderId="10" xfId="0" applyFont="1" applyBorder="1" applyAlignment="1">
      <alignment horizontal="left" vertical="center"/>
    </xf>
    <xf numFmtId="0" fontId="32" fillId="0" borderId="23" xfId="0" applyFont="1" applyBorder="1" applyAlignment="1">
      <alignment horizontal="center"/>
    </xf>
    <xf numFmtId="0" fontId="32" fillId="0" borderId="45" xfId="0" applyFont="1" applyBorder="1" applyAlignment="1">
      <alignment horizontal="center" vertical="center"/>
    </xf>
    <xf numFmtId="0" fontId="32" fillId="0" borderId="67" xfId="0" applyFont="1" applyBorder="1" applyAlignment="1">
      <alignment horizontal="center" vertical="center"/>
    </xf>
    <xf numFmtId="0" fontId="32" fillId="0" borderId="41" xfId="0" applyFont="1" applyBorder="1" applyAlignment="1">
      <alignment horizontal="center" vertical="center"/>
    </xf>
    <xf numFmtId="0" fontId="17" fillId="9" borderId="10" xfId="0" applyFont="1" applyFill="1" applyBorder="1" applyAlignment="1">
      <alignment horizontal="center"/>
    </xf>
    <xf numFmtId="49" fontId="17" fillId="10" borderId="38" xfId="0" applyNumberFormat="1" applyFont="1" applyFill="1" applyBorder="1" applyAlignment="1">
      <alignment horizontal="center"/>
    </xf>
    <xf numFmtId="49" fontId="17" fillId="10" borderId="81" xfId="0" applyNumberFormat="1" applyFont="1" applyFill="1" applyBorder="1" applyAlignment="1">
      <alignment horizontal="center"/>
    </xf>
    <xf numFmtId="0" fontId="31" fillId="4" borderId="18" xfId="0" applyFont="1" applyFill="1" applyBorder="1" applyAlignment="1">
      <alignment horizontal="right"/>
    </xf>
    <xf numFmtId="0" fontId="31" fillId="4" borderId="38" xfId="0" applyFont="1" applyFill="1" applyBorder="1" applyAlignment="1">
      <alignment horizontal="right"/>
    </xf>
    <xf numFmtId="0" fontId="18" fillId="0" borderId="24" xfId="0" applyFont="1" applyBorder="1" applyAlignment="1">
      <alignment horizontal="left" vertical="center"/>
    </xf>
    <xf numFmtId="0" fontId="18" fillId="0" borderId="10" xfId="0" applyFont="1" applyBorder="1" applyAlignment="1">
      <alignment horizontal="left" vertical="center"/>
    </xf>
    <xf numFmtId="0" fontId="20" fillId="0" borderId="58" xfId="0" applyFont="1" applyBorder="1" applyAlignment="1">
      <alignment horizontal="left" vertical="center"/>
    </xf>
    <xf numFmtId="0" fontId="20" fillId="0" borderId="28" xfId="0" applyFont="1" applyBorder="1" applyAlignment="1">
      <alignment horizontal="left" vertical="center"/>
    </xf>
    <xf numFmtId="0" fontId="20" fillId="0" borderId="37" xfId="0" applyFont="1" applyBorder="1" applyAlignment="1">
      <alignment horizontal="left"/>
    </xf>
    <xf numFmtId="0" fontId="20" fillId="0" borderId="38" xfId="0" applyFont="1" applyBorder="1" applyAlignment="1">
      <alignment horizontal="left"/>
    </xf>
    <xf numFmtId="0" fontId="21" fillId="0" borderId="64" xfId="0" applyFont="1" applyBorder="1" applyAlignment="1">
      <alignment horizontal="left" vertical="top" wrapText="1"/>
    </xf>
    <xf numFmtId="0" fontId="42" fillId="0" borderId="56" xfId="0" applyFont="1" applyBorder="1"/>
    <xf numFmtId="0" fontId="20" fillId="0" borderId="37" xfId="0" applyFont="1" applyBorder="1" applyAlignment="1">
      <alignment horizontal="left" vertical="center"/>
    </xf>
    <xf numFmtId="0" fontId="20" fillId="0" borderId="38" xfId="0" applyFont="1" applyBorder="1" applyAlignment="1">
      <alignment horizontal="left" vertical="center"/>
    </xf>
    <xf numFmtId="0" fontId="43" fillId="0" borderId="56" xfId="0" applyFont="1" applyBorder="1"/>
    <xf numFmtId="0" fontId="20" fillId="0" borderId="90" xfId="0" applyFont="1" applyBorder="1" applyAlignment="1">
      <alignment horizontal="center" vertical="center"/>
    </xf>
    <xf numFmtId="0" fontId="20" fillId="0" borderId="126" xfId="0" applyFont="1" applyBorder="1" applyAlignment="1">
      <alignment horizontal="center" vertical="center"/>
    </xf>
    <xf numFmtId="0" fontId="20" fillId="0" borderId="92" xfId="0" applyFont="1" applyBorder="1" applyAlignment="1">
      <alignment horizontal="center" vertical="center"/>
    </xf>
    <xf numFmtId="0" fontId="20" fillId="0" borderId="91" xfId="0" applyFont="1" applyBorder="1" applyAlignment="1">
      <alignment horizontal="center" vertical="center"/>
    </xf>
    <xf numFmtId="0" fontId="20" fillId="0" borderId="127" xfId="0" applyFont="1" applyBorder="1" applyAlignment="1">
      <alignment horizontal="center" vertical="center"/>
    </xf>
    <xf numFmtId="0" fontId="20" fillId="0" borderId="93" xfId="0" applyFont="1" applyBorder="1" applyAlignment="1">
      <alignment horizontal="center" vertical="center"/>
    </xf>
    <xf numFmtId="1" fontId="21" fillId="0" borderId="124" xfId="0" applyNumberFormat="1" applyFont="1" applyBorder="1" applyAlignment="1">
      <alignment horizontal="center" vertical="center"/>
    </xf>
    <xf numFmtId="1" fontId="21" fillId="0" borderId="71" xfId="0" applyNumberFormat="1" applyFont="1" applyBorder="1" applyAlignment="1">
      <alignment horizontal="center" vertical="center"/>
    </xf>
    <xf numFmtId="1" fontId="21" fillId="0" borderId="72" xfId="0" applyNumberFormat="1" applyFont="1" applyBorder="1" applyAlignment="1">
      <alignment horizontal="center" vertical="center"/>
    </xf>
    <xf numFmtId="1" fontId="21" fillId="0" borderId="19" xfId="0" applyNumberFormat="1" applyFont="1" applyBorder="1" applyAlignment="1">
      <alignment horizontal="center"/>
    </xf>
    <xf numFmtId="1" fontId="21" fillId="0" borderId="8" xfId="0" applyNumberFormat="1" applyFont="1" applyBorder="1" applyAlignment="1">
      <alignment horizontal="center"/>
    </xf>
    <xf numFmtId="1" fontId="21" fillId="0" borderId="75" xfId="0" applyNumberFormat="1" applyFont="1" applyBorder="1" applyAlignment="1">
      <alignment horizontal="center"/>
    </xf>
    <xf numFmtId="1" fontId="20" fillId="0" borderId="18" xfId="0" applyNumberFormat="1" applyFont="1" applyBorder="1" applyAlignment="1">
      <alignment horizontal="center" vertical="center"/>
    </xf>
    <xf numFmtId="1" fontId="20" fillId="0" borderId="73" xfId="0" applyNumberFormat="1" applyFont="1" applyBorder="1" applyAlignment="1">
      <alignment horizontal="center" vertical="center"/>
    </xf>
    <xf numFmtId="1" fontId="20" fillId="0" borderId="112" xfId="0" applyNumberFormat="1" applyFont="1" applyBorder="1" applyAlignment="1">
      <alignment horizontal="center" vertical="center"/>
    </xf>
    <xf numFmtId="0" fontId="21" fillId="0" borderId="124" xfId="0" applyFont="1" applyBorder="1" applyAlignment="1">
      <alignment horizontal="center"/>
    </xf>
    <xf numFmtId="0" fontId="21" fillId="0" borderId="71" xfId="0" applyFont="1" applyBorder="1" applyAlignment="1">
      <alignment horizontal="center"/>
    </xf>
    <xf numFmtId="0" fontId="21" fillId="0" borderId="72" xfId="0" applyFont="1" applyBorder="1" applyAlignment="1">
      <alignment horizontal="center"/>
    </xf>
    <xf numFmtId="0" fontId="20" fillId="0" borderId="2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3" xfId="0" applyFont="1" applyBorder="1" applyAlignment="1">
      <alignment horizontal="left"/>
    </xf>
    <xf numFmtId="0" fontId="20" fillId="0" borderId="10" xfId="0" applyFont="1" applyBorder="1" applyAlignment="1">
      <alignment horizontal="left"/>
    </xf>
    <xf numFmtId="0" fontId="27" fillId="0" borderId="10"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33"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59"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105" xfId="0" applyFont="1" applyFill="1" applyBorder="1" applyAlignment="1">
      <alignment horizontal="center" vertical="center"/>
    </xf>
    <xf numFmtId="0" fontId="20" fillId="0" borderId="34" xfId="0" applyFont="1" applyFill="1" applyBorder="1" applyAlignment="1">
      <alignment horizontal="center" vertical="center"/>
    </xf>
    <xf numFmtId="0" fontId="20" fillId="0" borderId="17" xfId="0" applyFont="1" applyFill="1" applyBorder="1" applyAlignment="1">
      <alignment horizontal="right"/>
    </xf>
    <xf numFmtId="0" fontId="20" fillId="0" borderId="77" xfId="0" applyFont="1" applyFill="1" applyBorder="1" applyAlignment="1">
      <alignment horizontal="right"/>
    </xf>
    <xf numFmtId="0" fontId="20" fillId="0" borderId="60" xfId="0" applyFont="1" applyFill="1" applyBorder="1" applyAlignment="1">
      <alignment horizontal="right"/>
    </xf>
    <xf numFmtId="0" fontId="27" fillId="0" borderId="10" xfId="0" applyFont="1" applyFill="1" applyBorder="1" applyAlignment="1">
      <alignment horizontal="right"/>
    </xf>
    <xf numFmtId="0" fontId="27" fillId="0" borderId="9" xfId="0" applyFont="1" applyFill="1" applyBorder="1" applyAlignment="1">
      <alignment horizontal="right"/>
    </xf>
    <xf numFmtId="0" fontId="27" fillId="0" borderId="33" xfId="0" applyFont="1" applyFill="1" applyBorder="1" applyAlignment="1">
      <alignment horizontal="right"/>
    </xf>
    <xf numFmtId="0" fontId="21" fillId="0" borderId="19" xfId="0" applyFont="1" applyBorder="1" applyAlignment="1">
      <alignment horizontal="center"/>
    </xf>
    <xf numFmtId="0" fontId="21" fillId="0" borderId="8" xfId="0" applyFont="1" applyBorder="1" applyAlignment="1">
      <alignment horizontal="center"/>
    </xf>
    <xf numFmtId="0" fontId="21" fillId="0" borderId="75" xfId="0" applyFont="1" applyBorder="1" applyAlignment="1">
      <alignment horizontal="center"/>
    </xf>
    <xf numFmtId="0" fontId="21" fillId="0" borderId="9" xfId="0" applyFont="1" applyBorder="1" applyAlignment="1">
      <alignment horizontal="center"/>
    </xf>
    <xf numFmtId="0" fontId="21" fillId="0" borderId="16" xfId="0" applyFont="1" applyBorder="1" applyAlignment="1">
      <alignment horizontal="center"/>
    </xf>
    <xf numFmtId="0" fontId="21" fillId="0" borderId="59" xfId="0" applyFont="1" applyBorder="1" applyAlignment="1">
      <alignment horizontal="center"/>
    </xf>
    <xf numFmtId="0" fontId="20" fillId="0" borderId="18" xfId="0" applyFont="1" applyBorder="1" applyAlignment="1">
      <alignment horizontal="center" vertical="center"/>
    </xf>
    <xf numFmtId="0" fontId="20" fillId="0" borderId="73" xfId="0" applyFont="1" applyBorder="1" applyAlignment="1">
      <alignment horizontal="center" vertical="center"/>
    </xf>
    <xf numFmtId="0" fontId="20" fillId="0" borderId="112" xfId="0" applyFont="1" applyBorder="1" applyAlignment="1">
      <alignment horizontal="center" vertical="center"/>
    </xf>
    <xf numFmtId="0" fontId="20" fillId="0" borderId="124" xfId="0" applyFont="1" applyBorder="1" applyAlignment="1">
      <alignment horizontal="center" vertical="center"/>
    </xf>
    <xf numFmtId="0" fontId="20" fillId="0" borderId="71" xfId="0" applyFont="1" applyBorder="1" applyAlignment="1">
      <alignment horizontal="center" vertical="center"/>
    </xf>
    <xf numFmtId="0" fontId="20" fillId="0" borderId="72" xfId="0" applyFont="1" applyBorder="1" applyAlignment="1">
      <alignment horizontal="center" vertical="center"/>
    </xf>
    <xf numFmtId="0" fontId="27" fillId="0" borderId="38" xfId="0" applyFont="1" applyBorder="1" applyAlignment="1">
      <alignment horizontal="center" vertical="center"/>
    </xf>
    <xf numFmtId="0" fontId="27" fillId="0" borderId="0" xfId="0" applyFont="1" applyBorder="1" applyAlignment="1">
      <alignment horizontal="center" vertical="center"/>
    </xf>
    <xf numFmtId="0" fontId="27" fillId="0" borderId="1" xfId="0" applyFont="1" applyBorder="1" applyAlignment="1">
      <alignment horizontal="center" vertical="center"/>
    </xf>
    <xf numFmtId="0" fontId="20" fillId="0" borderId="24"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10" xfId="0" applyFont="1" applyBorder="1" applyAlignment="1">
      <alignment horizontal="center" vertical="center"/>
    </xf>
    <xf numFmtId="0" fontId="20" fillId="0" borderId="9" xfId="0" applyFont="1" applyBorder="1" applyAlignment="1">
      <alignment horizontal="center" vertical="center"/>
    </xf>
    <xf numFmtId="0" fontId="20" fillId="0" borderId="33" xfId="0" applyFont="1" applyBorder="1" applyAlignment="1">
      <alignment horizontal="center" vertical="center"/>
    </xf>
    <xf numFmtId="0" fontId="20" fillId="0" borderId="25" xfId="0" applyFont="1" applyBorder="1" applyAlignment="1">
      <alignment horizontal="center" vertical="center"/>
    </xf>
    <xf numFmtId="0" fontId="20" fillId="0" borderId="105" xfId="0" applyFont="1" applyBorder="1" applyAlignment="1">
      <alignment horizontal="center" vertical="center"/>
    </xf>
    <xf numFmtId="0" fontId="20" fillId="0" borderId="34" xfId="0" applyFont="1" applyBorder="1" applyAlignment="1">
      <alignment horizontal="center" vertical="center"/>
    </xf>
    <xf numFmtId="0" fontId="20" fillId="0" borderId="24" xfId="0" applyFont="1" applyBorder="1" applyAlignment="1">
      <alignment horizontal="center" vertical="center"/>
    </xf>
    <xf numFmtId="0" fontId="20" fillId="0" borderId="17" xfId="0" applyFont="1" applyBorder="1" applyAlignment="1">
      <alignment horizontal="center" vertical="center"/>
    </xf>
    <xf numFmtId="0" fontId="20" fillId="0" borderId="29" xfId="0" applyFont="1" applyBorder="1" applyAlignment="1">
      <alignment horizontal="center" vertical="center"/>
    </xf>
    <xf numFmtId="0" fontId="27" fillId="4" borderId="10" xfId="0" applyFont="1" applyFill="1" applyBorder="1" applyAlignment="1">
      <alignment horizontal="center" vertical="center"/>
    </xf>
    <xf numFmtId="0" fontId="27" fillId="4" borderId="9" xfId="0" applyFont="1" applyFill="1" applyBorder="1" applyAlignment="1">
      <alignment horizontal="center" vertical="center"/>
    </xf>
    <xf numFmtId="0" fontId="27" fillId="4" borderId="33" xfId="0" applyFont="1" applyFill="1" applyBorder="1" applyAlignment="1">
      <alignment horizontal="center" vertical="center"/>
    </xf>
    <xf numFmtId="0" fontId="27" fillId="4" borderId="16" xfId="0" applyFont="1" applyFill="1" applyBorder="1" applyAlignment="1">
      <alignment horizontal="center" vertical="center"/>
    </xf>
    <xf numFmtId="0" fontId="27" fillId="4" borderId="59" xfId="0" applyFont="1" applyFill="1" applyBorder="1" applyAlignment="1">
      <alignment horizontal="center" vertical="center"/>
    </xf>
    <xf numFmtId="0" fontId="20" fillId="0" borderId="25" xfId="0" applyFont="1" applyFill="1" applyBorder="1" applyAlignment="1">
      <alignment horizontal="right"/>
    </xf>
    <xf numFmtId="0" fontId="20" fillId="0" borderId="105" xfId="0" applyFont="1" applyFill="1" applyBorder="1" applyAlignment="1">
      <alignment horizontal="right"/>
    </xf>
    <xf numFmtId="0" fontId="20" fillId="0" borderId="34" xfId="0" applyFont="1" applyFill="1" applyBorder="1" applyAlignment="1">
      <alignment horizontal="right"/>
    </xf>
    <xf numFmtId="0" fontId="20" fillId="0" borderId="26"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30" xfId="0" applyFont="1" applyFill="1" applyBorder="1" applyAlignment="1">
      <alignment horizontal="center" vertical="center"/>
    </xf>
    <xf numFmtId="0" fontId="27" fillId="0" borderId="10" xfId="0" applyFont="1" applyBorder="1" applyAlignment="1">
      <alignment horizontal="center" vertical="center"/>
    </xf>
    <xf numFmtId="0" fontId="27" fillId="0" borderId="9" xfId="0" applyFont="1" applyBorder="1" applyAlignment="1">
      <alignment horizontal="center" vertical="center"/>
    </xf>
    <xf numFmtId="0" fontId="27" fillId="0" borderId="33" xfId="0" applyFont="1" applyBorder="1" applyAlignment="1">
      <alignment horizontal="center" vertical="center"/>
    </xf>
    <xf numFmtId="0" fontId="27" fillId="0" borderId="16" xfId="0" applyFont="1" applyBorder="1" applyAlignment="1">
      <alignment horizontal="center" vertical="center"/>
    </xf>
    <xf numFmtId="0" fontId="27" fillId="0" borderId="59" xfId="0" applyFont="1" applyBorder="1" applyAlignment="1">
      <alignment horizontal="center" vertical="center"/>
    </xf>
    <xf numFmtId="0" fontId="20" fillId="4" borderId="10" xfId="0" applyFont="1" applyFill="1" applyBorder="1" applyAlignment="1">
      <alignment horizontal="center" vertical="center"/>
    </xf>
    <xf numFmtId="0" fontId="20" fillId="4" borderId="9" xfId="0" applyFont="1" applyFill="1" applyBorder="1" applyAlignment="1">
      <alignment horizontal="center" vertical="center"/>
    </xf>
    <xf numFmtId="0" fontId="20" fillId="4" borderId="33" xfId="0" applyFont="1" applyFill="1" applyBorder="1" applyAlignment="1">
      <alignment horizontal="center" vertical="center"/>
    </xf>
    <xf numFmtId="0" fontId="20" fillId="4" borderId="25" xfId="0" applyFont="1" applyFill="1" applyBorder="1" applyAlignment="1">
      <alignment horizontal="center" vertical="center"/>
    </xf>
    <xf numFmtId="0" fontId="20" fillId="4" borderId="105" xfId="0" applyFont="1" applyFill="1" applyBorder="1" applyAlignment="1">
      <alignment horizontal="center" vertical="center"/>
    </xf>
    <xf numFmtId="0" fontId="20" fillId="4" borderId="34" xfId="0" applyFont="1" applyFill="1" applyBorder="1" applyAlignment="1">
      <alignment horizontal="center" vertical="center"/>
    </xf>
    <xf numFmtId="0" fontId="20" fillId="4" borderId="24" xfId="0" applyFont="1" applyFill="1" applyBorder="1" applyAlignment="1">
      <alignment horizontal="center" vertical="center"/>
    </xf>
    <xf numFmtId="0" fontId="20" fillId="4" borderId="17" xfId="0" applyFont="1" applyFill="1" applyBorder="1" applyAlignment="1">
      <alignment horizontal="center" vertical="center"/>
    </xf>
    <xf numFmtId="0" fontId="20" fillId="4" borderId="29" xfId="0" applyFont="1" applyFill="1" applyBorder="1" applyAlignment="1">
      <alignment horizontal="center" vertical="center"/>
    </xf>
    <xf numFmtId="0" fontId="20" fillId="0" borderId="30" xfId="0" applyFont="1" applyBorder="1" applyAlignment="1">
      <alignment horizontal="center" vertical="center"/>
    </xf>
    <xf numFmtId="0" fontId="20" fillId="0" borderId="19" xfId="0" applyFont="1" applyBorder="1" applyAlignment="1">
      <alignment horizontal="center" vertical="center"/>
    </xf>
    <xf numFmtId="0" fontId="20" fillId="0" borderId="32" xfId="0" applyFont="1" applyBorder="1" applyAlignment="1">
      <alignment horizontal="center" vertical="center"/>
    </xf>
    <xf numFmtId="0" fontId="20" fillId="4" borderId="26"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32" xfId="0" applyFont="1" applyFill="1" applyBorder="1" applyAlignment="1">
      <alignment horizontal="center" vertical="center"/>
    </xf>
    <xf numFmtId="0" fontId="20" fillId="0" borderId="76" xfId="0" applyFont="1" applyBorder="1" applyAlignment="1">
      <alignment horizontal="center" vertical="center"/>
    </xf>
    <xf numFmtId="0" fontId="20" fillId="0" borderId="45" xfId="0" applyFont="1" applyBorder="1" applyAlignment="1">
      <alignment horizontal="center" vertical="center"/>
    </xf>
    <xf numFmtId="0" fontId="20" fillId="0" borderId="49" xfId="0" applyFont="1" applyBorder="1" applyAlignment="1">
      <alignment horizontal="center" vertical="center"/>
    </xf>
    <xf numFmtId="0" fontId="20" fillId="0" borderId="41" xfId="0" applyFont="1" applyBorder="1" applyAlignment="1">
      <alignment horizontal="center" vertical="center"/>
    </xf>
    <xf numFmtId="1" fontId="21" fillId="0" borderId="123" xfId="0" applyNumberFormat="1" applyFont="1" applyBorder="1" applyAlignment="1">
      <alignment horizontal="center" vertical="center"/>
    </xf>
    <xf numFmtId="1" fontId="24" fillId="0" borderId="8" xfId="0" applyNumberFormat="1" applyFont="1" applyBorder="1" applyAlignment="1">
      <alignment horizontal="center"/>
    </xf>
    <xf numFmtId="1" fontId="24" fillId="0" borderId="20" xfId="0" applyNumberFormat="1" applyFont="1" applyBorder="1" applyAlignment="1">
      <alignment horizontal="center"/>
    </xf>
    <xf numFmtId="1" fontId="20" fillId="0" borderId="13" xfId="0" applyNumberFormat="1" applyFont="1" applyBorder="1" applyAlignment="1">
      <alignment horizontal="center" vertical="center"/>
    </xf>
    <xf numFmtId="0" fontId="20" fillId="0" borderId="123" xfId="0" applyFont="1" applyBorder="1" applyAlignment="1">
      <alignment horizontal="center" vertical="center"/>
    </xf>
    <xf numFmtId="0" fontId="27" fillId="0" borderId="77" xfId="0" applyFont="1" applyBorder="1" applyAlignment="1">
      <alignment horizontal="left" vertical="center"/>
    </xf>
    <xf numFmtId="0" fontId="27" fillId="0" borderId="12" xfId="0" applyFont="1" applyBorder="1" applyAlignment="1">
      <alignment horizontal="left" vertical="center"/>
    </xf>
    <xf numFmtId="0" fontId="27" fillId="0" borderId="13" xfId="0" applyFont="1" applyBorder="1" applyAlignment="1">
      <alignment horizontal="left" vertical="top"/>
    </xf>
    <xf numFmtId="0" fontId="27" fillId="0" borderId="22" xfId="0" applyFont="1" applyBorder="1" applyAlignment="1">
      <alignment horizontal="left" vertical="top"/>
    </xf>
    <xf numFmtId="0" fontId="27" fillId="0" borderId="23"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8" xfId="0" applyFont="1" applyBorder="1" applyAlignment="1">
      <alignment horizontal="center" vertical="center"/>
    </xf>
    <xf numFmtId="0" fontId="20" fillId="0" borderId="20" xfId="0" applyFont="1" applyBorder="1" applyAlignment="1">
      <alignment horizontal="center" vertical="center"/>
    </xf>
    <xf numFmtId="0" fontId="20" fillId="0" borderId="16" xfId="0" applyFont="1" applyBorder="1" applyAlignment="1">
      <alignment horizontal="center" vertical="center"/>
    </xf>
    <xf numFmtId="0" fontId="20" fillId="0" borderId="23" xfId="0" applyFont="1" applyBorder="1" applyAlignment="1">
      <alignment horizontal="center" vertical="center"/>
    </xf>
    <xf numFmtId="0" fontId="20" fillId="0" borderId="13" xfId="0" applyFont="1" applyBorder="1" applyAlignment="1">
      <alignment horizontal="center" vertical="center"/>
    </xf>
    <xf numFmtId="0" fontId="27" fillId="0" borderId="22" xfId="0" applyFont="1" applyBorder="1" applyAlignment="1">
      <alignment horizontal="center" vertical="center"/>
    </xf>
    <xf numFmtId="0" fontId="20" fillId="0" borderId="12" xfId="0" applyFont="1" applyFill="1" applyBorder="1" applyAlignment="1">
      <alignment horizontal="center" vertical="center"/>
    </xf>
    <xf numFmtId="0" fontId="27" fillId="4" borderId="23" xfId="0" applyFont="1" applyFill="1" applyBorder="1" applyAlignment="1">
      <alignment horizontal="center" vertical="center"/>
    </xf>
    <xf numFmtId="0" fontId="20" fillId="4" borderId="23"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2" xfId="0" applyFont="1" applyBorder="1" applyAlignment="1">
      <alignment horizontal="center" vertical="center"/>
    </xf>
    <xf numFmtId="0" fontId="27" fillId="0" borderId="23" xfId="0" applyFont="1" applyBorder="1" applyAlignment="1">
      <alignment horizontal="center" vertical="center"/>
    </xf>
    <xf numFmtId="0" fontId="20" fillId="4" borderId="12" xfId="0" applyFont="1" applyFill="1" applyBorder="1" applyAlignment="1">
      <alignment horizontal="center" vertical="center"/>
    </xf>
    <xf numFmtId="0" fontId="20" fillId="0" borderId="78" xfId="0" applyFont="1" applyBorder="1" applyAlignment="1">
      <alignment horizontal="center" vertical="center"/>
    </xf>
    <xf numFmtId="0" fontId="20" fillId="4" borderId="78" xfId="0" applyFont="1" applyFill="1" applyBorder="1" applyAlignment="1">
      <alignment horizontal="center" vertical="center"/>
    </xf>
    <xf numFmtId="1" fontId="24" fillId="0" borderId="19" xfId="0" applyNumberFormat="1" applyFont="1" applyBorder="1" applyAlignment="1">
      <alignment horizontal="center"/>
    </xf>
    <xf numFmtId="0" fontId="27" fillId="0" borderId="11" xfId="0" applyFont="1" applyBorder="1" applyAlignment="1">
      <alignment horizontal="left" vertical="top"/>
    </xf>
    <xf numFmtId="0" fontId="27" fillId="0" borderId="28" xfId="0" applyFont="1" applyBorder="1" applyAlignment="1">
      <alignment horizontal="left" vertical="top"/>
    </xf>
    <xf numFmtId="0" fontId="27" fillId="0" borderId="17" xfId="0" applyFont="1" applyBorder="1" applyAlignment="1">
      <alignment horizontal="left" vertical="center"/>
    </xf>
    <xf numFmtId="0" fontId="20" fillId="0" borderId="51" xfId="0" applyFont="1" applyBorder="1" applyAlignment="1">
      <alignment horizontal="center" vertical="center"/>
    </xf>
    <xf numFmtId="0" fontId="20" fillId="0" borderId="62" xfId="0" applyFont="1" applyBorder="1" applyAlignment="1">
      <alignment horizontal="center" vertical="center"/>
    </xf>
    <xf numFmtId="0" fontId="20" fillId="4" borderId="20" xfId="0" applyFont="1" applyFill="1" applyBorder="1" applyAlignment="1">
      <alignment horizontal="center" vertical="center"/>
    </xf>
    <xf numFmtId="0" fontId="27" fillId="6" borderId="10" xfId="0" applyFont="1" applyFill="1" applyBorder="1" applyAlignment="1">
      <alignment horizontal="center" vertical="center"/>
    </xf>
    <xf numFmtId="0" fontId="20" fillId="0" borderId="18" xfId="0" applyNumberFormat="1" applyFont="1" applyBorder="1" applyAlignment="1">
      <alignment horizontal="center" vertical="center"/>
    </xf>
    <xf numFmtId="0" fontId="20" fillId="0" borderId="73" xfId="0" applyNumberFormat="1" applyFont="1" applyBorder="1" applyAlignment="1">
      <alignment horizontal="center" vertical="center"/>
    </xf>
    <xf numFmtId="0" fontId="20" fillId="0" borderId="63" xfId="0" applyFont="1" applyBorder="1" applyAlignment="1">
      <alignment horizontal="center" vertical="center"/>
    </xf>
    <xf numFmtId="0" fontId="20" fillId="0" borderId="61" xfId="0" applyFont="1" applyBorder="1" applyAlignment="1">
      <alignment horizontal="center" vertical="center"/>
    </xf>
    <xf numFmtId="0" fontId="20" fillId="0" borderId="79" xfId="0" applyFont="1" applyBorder="1" applyAlignment="1">
      <alignment horizontal="left" vertical="center"/>
    </xf>
    <xf numFmtId="0" fontId="20" fillId="0" borderId="6" xfId="0" applyFont="1" applyBorder="1" applyAlignment="1">
      <alignment horizontal="left" vertical="center"/>
    </xf>
    <xf numFmtId="0" fontId="27" fillId="0" borderId="9" xfId="0" applyFont="1" applyBorder="1" applyAlignment="1">
      <alignment horizontal="left"/>
    </xf>
    <xf numFmtId="0" fontId="17" fillId="12" borderId="64" xfId="0" applyFont="1" applyFill="1" applyBorder="1" applyAlignment="1">
      <alignment horizontal="center" vertical="center"/>
    </xf>
    <xf numFmtId="0" fontId="17" fillId="12" borderId="56" xfId="0" applyFont="1" applyFill="1" applyBorder="1" applyAlignment="1">
      <alignment horizontal="center" vertical="center"/>
    </xf>
    <xf numFmtId="0" fontId="61" fillId="4" borderId="64" xfId="0" applyFont="1" applyFill="1" applyBorder="1" applyAlignment="1">
      <alignment horizontal="left" vertical="center" wrapText="1"/>
    </xf>
    <xf numFmtId="0" fontId="56" fillId="0" borderId="56" xfId="0" applyFont="1" applyBorder="1" applyAlignment="1">
      <alignment horizontal="left" vertical="center"/>
    </xf>
    <xf numFmtId="0" fontId="21" fillId="0" borderId="64" xfId="0" applyFont="1" applyBorder="1" applyAlignment="1">
      <alignment horizontal="center" vertical="center"/>
    </xf>
    <xf numFmtId="0" fontId="21" fillId="0" borderId="56" xfId="0" applyFont="1" applyBorder="1" applyAlignment="1">
      <alignment horizontal="center" vertical="center"/>
    </xf>
    <xf numFmtId="0" fontId="21" fillId="0" borderId="65" xfId="0" applyFont="1" applyBorder="1" applyAlignment="1">
      <alignment horizontal="center" vertical="center"/>
    </xf>
    <xf numFmtId="0" fontId="20" fillId="0" borderId="58" xfId="0" applyFont="1" applyBorder="1" applyAlignment="1">
      <alignment horizontal="left" vertical="center" wrapText="1"/>
    </xf>
    <xf numFmtId="0" fontId="20" fillId="0" borderId="28" xfId="0" applyFont="1" applyBorder="1" applyAlignment="1">
      <alignment horizontal="left" vertical="center" wrapText="1"/>
    </xf>
    <xf numFmtId="0" fontId="20" fillId="4" borderId="119" xfId="0" applyFont="1" applyFill="1" applyBorder="1" applyAlignment="1">
      <alignment horizontal="left" vertical="top" wrapText="1"/>
    </xf>
    <xf numFmtId="0" fontId="20" fillId="4" borderId="53" xfId="0" applyFont="1" applyFill="1" applyBorder="1" applyAlignment="1">
      <alignment horizontal="left" vertical="top" wrapText="1"/>
    </xf>
    <xf numFmtId="0" fontId="18" fillId="0" borderId="79" xfId="0" applyFont="1" applyBorder="1" applyAlignment="1">
      <alignment vertical="top" wrapText="1"/>
    </xf>
    <xf numFmtId="0" fontId="18" fillId="0" borderId="6" xfId="0" applyFont="1" applyBorder="1" applyAlignment="1">
      <alignment vertical="top" wrapText="1"/>
    </xf>
    <xf numFmtId="0" fontId="18" fillId="0" borderId="80" xfId="0" applyFont="1" applyBorder="1" applyAlignment="1">
      <alignment vertical="top" wrapText="1"/>
    </xf>
    <xf numFmtId="0" fontId="20" fillId="0" borderId="58" xfId="0" applyFont="1" applyBorder="1" applyAlignment="1">
      <alignment horizontal="left" vertical="top" wrapText="1"/>
    </xf>
    <xf numFmtId="0" fontId="20" fillId="0" borderId="28" xfId="0" applyFont="1" applyBorder="1" applyAlignment="1">
      <alignment horizontal="left" vertical="top" wrapText="1"/>
    </xf>
    <xf numFmtId="0" fontId="20" fillId="0" borderId="27" xfId="0" applyFont="1" applyBorder="1" applyAlignment="1">
      <alignment horizontal="left" vertical="top" wrapText="1"/>
    </xf>
    <xf numFmtId="0" fontId="20" fillId="0" borderId="40" xfId="0" applyFont="1" applyBorder="1" applyAlignment="1">
      <alignment horizontal="left" vertical="top" wrapText="1"/>
    </xf>
    <xf numFmtId="0" fontId="20" fillId="0" borderId="31" xfId="0" applyFont="1" applyBorder="1" applyAlignment="1">
      <alignment horizontal="left" vertical="top" wrapText="1"/>
    </xf>
    <xf numFmtId="0" fontId="20" fillId="0" borderId="35" xfId="0" applyFont="1" applyBorder="1" applyAlignment="1">
      <alignment horizontal="left" vertical="top" wrapText="1"/>
    </xf>
    <xf numFmtId="0" fontId="21" fillId="7" borderId="64" xfId="0" applyFont="1" applyFill="1" applyBorder="1" applyAlignment="1">
      <alignment horizontal="center" vertical="center" wrapText="1"/>
    </xf>
    <xf numFmtId="0" fontId="21" fillId="7" borderId="56" xfId="0" applyFont="1" applyFill="1" applyBorder="1" applyAlignment="1">
      <alignment horizontal="center" vertical="center" wrapText="1"/>
    </xf>
    <xf numFmtId="0" fontId="21" fillId="7" borderId="64" xfId="0" applyFont="1" applyFill="1" applyBorder="1" applyAlignment="1">
      <alignment horizontal="center" vertical="center"/>
    </xf>
    <xf numFmtId="0" fontId="21" fillId="7" borderId="56" xfId="0" applyFont="1" applyFill="1" applyBorder="1" applyAlignment="1">
      <alignment horizontal="center" vertical="center"/>
    </xf>
    <xf numFmtId="0" fontId="21" fillId="7" borderId="65" xfId="0" applyFont="1" applyFill="1" applyBorder="1" applyAlignment="1">
      <alignment horizontal="center" vertical="center"/>
    </xf>
    <xf numFmtId="0" fontId="17" fillId="12" borderId="68"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20" fillId="0" borderId="119" xfId="0" applyFont="1" applyBorder="1" applyAlignment="1">
      <alignment horizontal="left" vertical="center"/>
    </xf>
    <xf numFmtId="0" fontId="20" fillId="0" borderId="53" xfId="0" applyFont="1" applyBorder="1" applyAlignment="1">
      <alignment horizontal="left" vertical="center"/>
    </xf>
    <xf numFmtId="0" fontId="20" fillId="0" borderId="40" xfId="0" applyFont="1" applyBorder="1" applyAlignment="1">
      <alignment horizontal="left" vertical="center"/>
    </xf>
    <xf numFmtId="0" fontId="20" fillId="0" borderId="31" xfId="0" applyFont="1" applyBorder="1" applyAlignment="1">
      <alignment horizontal="left" vertical="center"/>
    </xf>
    <xf numFmtId="0" fontId="64" fillId="0" borderId="24" xfId="0" applyFont="1" applyBorder="1" applyAlignment="1">
      <alignment horizontal="left" vertical="center" wrapText="1"/>
    </xf>
    <xf numFmtId="0" fontId="64" fillId="0" borderId="10" xfId="0" applyFont="1" applyBorder="1" applyAlignment="1">
      <alignment horizontal="left" vertical="center" wrapText="1"/>
    </xf>
    <xf numFmtId="0" fontId="15" fillId="0" borderId="40" xfId="0" applyFont="1" applyBorder="1" applyAlignment="1">
      <alignment horizontal="left" vertical="center"/>
    </xf>
    <xf numFmtId="0" fontId="15" fillId="0" borderId="31" xfId="0" applyFont="1" applyBorder="1" applyAlignment="1">
      <alignment horizontal="left" vertical="center"/>
    </xf>
    <xf numFmtId="0" fontId="18" fillId="0" borderId="24" xfId="0" applyFont="1" applyBorder="1" applyAlignment="1">
      <alignment horizontal="left" vertical="center" wrapText="1"/>
    </xf>
    <xf numFmtId="0" fontId="18" fillId="0" borderId="10" xfId="0" applyFont="1" applyBorder="1" applyAlignment="1">
      <alignment horizontal="left" vertical="center" wrapText="1"/>
    </xf>
    <xf numFmtId="0" fontId="18" fillId="0" borderId="24" xfId="0" applyFont="1" applyBorder="1" applyAlignment="1">
      <alignment horizontal="left" wrapText="1"/>
    </xf>
    <xf numFmtId="0" fontId="18" fillId="0" borderId="10" xfId="0" applyFont="1" applyBorder="1" applyAlignment="1">
      <alignment horizontal="left" wrapText="1"/>
    </xf>
    <xf numFmtId="0" fontId="18" fillId="0" borderId="24" xfId="0" applyFont="1" applyBorder="1" applyAlignment="1">
      <alignment horizontal="left"/>
    </xf>
    <xf numFmtId="0" fontId="18" fillId="0" borderId="10" xfId="0" applyFont="1" applyBorder="1" applyAlignment="1">
      <alignment horizontal="left"/>
    </xf>
    <xf numFmtId="0" fontId="21" fillId="12" borderId="66"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2" borderId="64" xfId="0" applyFont="1" applyFill="1" applyBorder="1" applyAlignment="1">
      <alignment horizontal="center" vertical="center" wrapText="1"/>
    </xf>
    <xf numFmtId="0" fontId="21" fillId="12" borderId="56" xfId="0" applyFont="1" applyFill="1" applyBorder="1" applyAlignment="1">
      <alignment horizontal="center" vertical="center" wrapText="1"/>
    </xf>
    <xf numFmtId="0" fontId="17" fillId="12" borderId="64" xfId="0" applyFont="1" applyFill="1" applyBorder="1" applyAlignment="1">
      <alignment horizontal="center" vertical="top" wrapText="1"/>
    </xf>
    <xf numFmtId="0" fontId="17" fillId="12" borderId="56" xfId="0" applyFont="1" applyFill="1" applyBorder="1" applyAlignment="1">
      <alignment horizontal="center" vertical="top"/>
    </xf>
    <xf numFmtId="0" fontId="41" fillId="4" borderId="64" xfId="0" applyFont="1" applyFill="1" applyBorder="1" applyAlignment="1">
      <alignment horizontal="center" vertical="center" wrapText="1"/>
    </xf>
    <xf numFmtId="0" fontId="41" fillId="4" borderId="56" xfId="0" applyFont="1" applyFill="1" applyBorder="1" applyAlignment="1">
      <alignment horizontal="center" vertical="center" wrapText="1"/>
    </xf>
    <xf numFmtId="0" fontId="18" fillId="0" borderId="58" xfId="0" applyFont="1" applyBorder="1" applyAlignment="1">
      <alignment vertical="center" wrapText="1"/>
    </xf>
    <xf numFmtId="0" fontId="18" fillId="0" borderId="28" xfId="0" applyFont="1" applyBorder="1" applyAlignment="1">
      <alignment vertical="center" wrapText="1"/>
    </xf>
    <xf numFmtId="0" fontId="18" fillId="0" borderId="14" xfId="0" applyFont="1" applyBorder="1" applyAlignment="1">
      <alignment horizontal="left" vertical="top" wrapText="1"/>
    </xf>
    <xf numFmtId="0" fontId="18" fillId="0" borderId="22" xfId="0" applyFont="1" applyBorder="1" applyAlignment="1">
      <alignment horizontal="left" vertical="top" wrapText="1"/>
    </xf>
    <xf numFmtId="0" fontId="18" fillId="0" borderId="40" xfId="0" applyFont="1" applyBorder="1" applyAlignment="1">
      <alignment horizontal="left" vertical="top" wrapText="1"/>
    </xf>
    <xf numFmtId="0" fontId="18" fillId="0" borderId="31" xfId="0" applyFont="1" applyBorder="1" applyAlignment="1">
      <alignment horizontal="left" vertical="top" wrapText="1"/>
    </xf>
    <xf numFmtId="0" fontId="18" fillId="0" borderId="35" xfId="0" applyFont="1" applyBorder="1" applyAlignment="1">
      <alignment horizontal="left" vertical="top" wrapText="1"/>
    </xf>
    <xf numFmtId="0" fontId="17" fillId="12" borderId="64" xfId="0" applyFont="1" applyFill="1" applyBorder="1" applyAlignment="1">
      <alignment horizontal="right" wrapText="1"/>
    </xf>
    <xf numFmtId="0" fontId="17" fillId="12" borderId="56" xfId="0" applyFont="1" applyFill="1" applyBorder="1" applyAlignment="1">
      <alignment horizontal="right" wrapText="1"/>
    </xf>
    <xf numFmtId="0" fontId="18" fillId="0" borderId="119" xfId="0" applyFont="1" applyBorder="1" applyAlignment="1">
      <alignment horizontal="left" vertical="center" wrapText="1"/>
    </xf>
    <xf numFmtId="0" fontId="18" fillId="0" borderId="53" xfId="0" applyFont="1" applyBorder="1" applyAlignment="1">
      <alignment horizontal="left" vertical="center" wrapText="1"/>
    </xf>
    <xf numFmtId="0" fontId="18" fillId="0" borderId="37" xfId="0" applyFont="1" applyBorder="1" applyAlignment="1">
      <alignment horizontal="left" vertical="center" wrapText="1"/>
    </xf>
    <xf numFmtId="0" fontId="18" fillId="0" borderId="38" xfId="0" applyFont="1" applyBorder="1" applyAlignment="1">
      <alignment horizontal="left" vertical="center" wrapText="1"/>
    </xf>
    <xf numFmtId="0" fontId="17" fillId="12" borderId="66" xfId="0" applyFont="1" applyFill="1" applyBorder="1" applyAlignment="1">
      <alignment horizontal="right" wrapText="1"/>
    </xf>
    <xf numFmtId="0" fontId="17" fillId="12" borderId="1" xfId="0" applyFont="1" applyFill="1" applyBorder="1" applyAlignment="1">
      <alignment horizontal="right" wrapText="1"/>
    </xf>
    <xf numFmtId="0" fontId="20" fillId="0" borderId="11" xfId="0" applyFont="1" applyBorder="1" applyAlignment="1">
      <alignment horizontal="left" wrapText="1"/>
    </xf>
    <xf numFmtId="0" fontId="20" fillId="0" borderId="28" xfId="0" applyFont="1" applyBorder="1" applyAlignment="1">
      <alignment horizontal="left" wrapText="1"/>
    </xf>
    <xf numFmtId="0" fontId="20" fillId="0" borderId="11" xfId="0" applyFont="1" applyBorder="1" applyAlignment="1">
      <alignment horizontal="left"/>
    </xf>
    <xf numFmtId="0" fontId="20" fillId="0" borderId="28" xfId="0" applyFont="1" applyBorder="1" applyAlignment="1">
      <alignment horizontal="left"/>
    </xf>
    <xf numFmtId="0" fontId="18" fillId="0" borderId="58" xfId="0" applyFont="1" applyBorder="1" applyAlignment="1">
      <alignment horizontal="left" vertical="top" wrapText="1"/>
    </xf>
    <xf numFmtId="0" fontId="18" fillId="0" borderId="28" xfId="0" applyFont="1" applyBorder="1" applyAlignment="1">
      <alignment horizontal="left" vertical="top" wrapText="1"/>
    </xf>
    <xf numFmtId="0" fontId="18" fillId="0" borderId="27" xfId="0" applyFont="1" applyBorder="1" applyAlignment="1">
      <alignment horizontal="left" vertical="top" wrapText="1"/>
    </xf>
    <xf numFmtId="0" fontId="20" fillId="0" borderId="30" xfId="0" applyFont="1" applyBorder="1" applyAlignment="1">
      <alignment horizontal="left"/>
    </xf>
    <xf numFmtId="0" fontId="20" fillId="0" borderId="31" xfId="0" applyFont="1" applyBorder="1" applyAlignment="1">
      <alignment horizontal="left"/>
    </xf>
    <xf numFmtId="0" fontId="17" fillId="0" borderId="64" xfId="0" applyFont="1" applyBorder="1" applyAlignment="1">
      <alignment horizontal="left" vertical="center" wrapText="1"/>
    </xf>
    <xf numFmtId="0" fontId="17" fillId="0" borderId="56" xfId="0" applyFont="1" applyBorder="1" applyAlignment="1">
      <alignment horizontal="left" vertical="center" wrapText="1"/>
    </xf>
    <xf numFmtId="0" fontId="17" fillId="0" borderId="65" xfId="0" applyFont="1" applyBorder="1" applyAlignment="1">
      <alignment horizontal="left" vertical="center" wrapText="1"/>
    </xf>
    <xf numFmtId="0" fontId="44" fillId="0" borderId="16" xfId="0" applyFont="1" applyBorder="1" applyAlignment="1">
      <alignment horizontal="left"/>
    </xf>
    <xf numFmtId="0" fontId="21" fillId="0" borderId="64" xfId="0" applyFont="1" applyBorder="1" applyAlignment="1">
      <alignment horizontal="right"/>
    </xf>
    <xf numFmtId="0" fontId="21" fillId="0" borderId="56" xfId="0" applyFont="1" applyBorder="1" applyAlignment="1">
      <alignment horizontal="right"/>
    </xf>
    <xf numFmtId="0" fontId="18" fillId="4" borderId="119" xfId="0" applyFont="1" applyFill="1" applyBorder="1" applyAlignment="1">
      <alignment horizontal="left" vertical="top" wrapText="1"/>
    </xf>
    <xf numFmtId="0" fontId="18" fillId="4" borderId="53" xfId="0" applyFont="1" applyFill="1" applyBorder="1" applyAlignment="1">
      <alignment horizontal="left" vertical="top" wrapText="1"/>
    </xf>
    <xf numFmtId="0" fontId="18" fillId="4" borderId="87" xfId="0" applyFont="1" applyFill="1" applyBorder="1" applyAlignment="1">
      <alignment horizontal="left" vertical="top" wrapText="1"/>
    </xf>
    <xf numFmtId="0" fontId="23" fillId="0" borderId="58" xfId="0" applyFont="1" applyBorder="1" applyAlignment="1">
      <alignment horizontal="left" vertical="top" wrapText="1"/>
    </xf>
    <xf numFmtId="0" fontId="23" fillId="0" borderId="28" xfId="0" applyFont="1" applyBorder="1" applyAlignment="1">
      <alignment horizontal="left" vertical="top" wrapText="1"/>
    </xf>
    <xf numFmtId="1" fontId="21" fillId="0" borderId="0" xfId="0" applyNumberFormat="1" applyFont="1" applyAlignment="1">
      <alignment horizontal="left" vertical="center"/>
    </xf>
    <xf numFmtId="0" fontId="21" fillId="0" borderId="0" xfId="0" applyFont="1" applyAlignment="1">
      <alignment horizontal="left" vertical="center"/>
    </xf>
    <xf numFmtId="0" fontId="28" fillId="0" borderId="0" xfId="0" applyFont="1" applyAlignment="1">
      <alignment horizontal="left" wrapText="1"/>
    </xf>
    <xf numFmtId="0" fontId="21" fillId="0" borderId="10" xfId="0" applyFont="1" applyBorder="1" applyAlignment="1">
      <alignment horizontal="left" vertical="top" wrapText="1"/>
    </xf>
    <xf numFmtId="0" fontId="20" fillId="0" borderId="10" xfId="0" applyFont="1" applyBorder="1" applyAlignment="1">
      <alignment horizontal="left" vertical="top" wrapText="1"/>
    </xf>
    <xf numFmtId="1" fontId="21" fillId="0" borderId="0" xfId="0" applyNumberFormat="1" applyFont="1" applyAlignment="1">
      <alignment horizontal="center" vertical="center"/>
    </xf>
    <xf numFmtId="0" fontId="21" fillId="0" borderId="0" xfId="0" applyFont="1" applyAlignment="1">
      <alignment horizontal="center" vertical="center"/>
    </xf>
    <xf numFmtId="0" fontId="20" fillId="0" borderId="27" xfId="0" applyFont="1" applyBorder="1" applyAlignment="1">
      <alignment horizontal="left" vertical="center" wrapText="1"/>
    </xf>
    <xf numFmtId="0" fontId="20" fillId="0" borderId="79" xfId="0" applyFont="1" applyBorder="1" applyAlignment="1">
      <alignment horizontal="center" vertical="center" textRotation="90"/>
    </xf>
    <xf numFmtId="0" fontId="20" fillId="0" borderId="6" xfId="0" applyFont="1" applyBorder="1" applyAlignment="1">
      <alignment horizontal="center" vertical="center" textRotation="90"/>
    </xf>
    <xf numFmtId="0" fontId="20" fillId="0" borderId="80" xfId="0" applyFont="1" applyBorder="1" applyAlignment="1">
      <alignment horizontal="center" vertical="center" textRotation="90"/>
    </xf>
    <xf numFmtId="0" fontId="20" fillId="0" borderId="24" xfId="0" applyFont="1" applyBorder="1" applyAlignment="1">
      <alignment horizontal="center" vertical="center" textRotation="90"/>
    </xf>
    <xf numFmtId="0" fontId="20" fillId="0" borderId="10" xfId="0" applyFont="1" applyBorder="1" applyAlignment="1">
      <alignment horizontal="center" vertical="center" textRotation="90"/>
    </xf>
    <xf numFmtId="0" fontId="20" fillId="0" borderId="25" xfId="0" applyFont="1" applyBorder="1" applyAlignment="1">
      <alignment horizontal="center" vertical="center" textRotation="90"/>
    </xf>
    <xf numFmtId="0" fontId="20" fillId="0" borderId="29" xfId="0" applyFont="1" applyBorder="1" applyAlignment="1">
      <alignment horizontal="center" vertical="center" textRotation="90"/>
    </xf>
    <xf numFmtId="0" fontId="20" fillId="0" borderId="33" xfId="0" applyFont="1" applyBorder="1" applyAlignment="1">
      <alignment horizontal="center" vertical="center" textRotation="90"/>
    </xf>
    <xf numFmtId="0" fontId="20" fillId="0" borderId="34" xfId="0" applyFont="1" applyBorder="1" applyAlignment="1">
      <alignment horizontal="center" vertical="center" textRotation="90"/>
    </xf>
    <xf numFmtId="0" fontId="20" fillId="0" borderId="119" xfId="0" applyFont="1" applyBorder="1" applyAlignment="1">
      <alignment horizontal="left" vertical="center" wrapText="1"/>
    </xf>
    <xf numFmtId="0" fontId="20" fillId="0" borderId="53" xfId="0" applyFont="1" applyBorder="1" applyAlignment="1">
      <alignment horizontal="left" vertical="center" wrapText="1"/>
    </xf>
    <xf numFmtId="0" fontId="20" fillId="0" borderId="87" xfId="0" applyFont="1" applyBorder="1" applyAlignment="1">
      <alignment horizontal="left" vertical="center" wrapText="1"/>
    </xf>
    <xf numFmtId="0" fontId="20" fillId="0" borderId="36" xfId="0" applyFont="1" applyBorder="1" applyAlignment="1">
      <alignment horizontal="left" vertical="top" wrapText="1"/>
    </xf>
    <xf numFmtId="0" fontId="20" fillId="0" borderId="0" xfId="0" applyFont="1" applyBorder="1" applyAlignment="1">
      <alignment horizontal="left" vertical="top" wrapText="1"/>
    </xf>
    <xf numFmtId="0" fontId="20" fillId="0" borderId="21" xfId="0" applyFont="1" applyBorder="1" applyAlignment="1">
      <alignment horizontal="left" vertical="top" wrapText="1"/>
    </xf>
    <xf numFmtId="0" fontId="20" fillId="0" borderId="66" xfId="0" applyFont="1" applyBorder="1" applyAlignment="1">
      <alignment horizontal="left" vertical="center" wrapText="1"/>
    </xf>
    <xf numFmtId="0" fontId="20" fillId="0" borderId="1" xfId="0" applyFont="1" applyBorder="1" applyAlignment="1">
      <alignment horizontal="left" vertical="center" wrapText="1"/>
    </xf>
    <xf numFmtId="0" fontId="20" fillId="0" borderId="69" xfId="0" applyFont="1" applyBorder="1" applyAlignment="1">
      <alignment horizontal="left" vertical="center" wrapText="1"/>
    </xf>
    <xf numFmtId="0" fontId="20" fillId="4" borderId="10" xfId="0" applyFont="1" applyFill="1" applyBorder="1" applyAlignment="1">
      <alignment horizontal="left" vertical="top" wrapText="1"/>
    </xf>
    <xf numFmtId="0" fontId="20" fillId="3" borderId="10" xfId="0" applyFont="1" applyFill="1" applyBorder="1" applyAlignment="1">
      <alignment horizontal="left"/>
    </xf>
    <xf numFmtId="0" fontId="49" fillId="12" borderId="64" xfId="0" applyFont="1" applyFill="1" applyBorder="1" applyAlignment="1">
      <alignment horizontal="center" vertical="center"/>
    </xf>
    <xf numFmtId="0" fontId="49" fillId="12" borderId="56" xfId="0" applyFont="1" applyFill="1" applyBorder="1" applyAlignment="1">
      <alignment horizontal="center" vertical="center"/>
    </xf>
    <xf numFmtId="0" fontId="49" fillId="12" borderId="65" xfId="0" applyFont="1" applyFill="1" applyBorder="1" applyAlignment="1">
      <alignment horizontal="center" vertical="center"/>
    </xf>
    <xf numFmtId="0" fontId="17" fillId="0" borderId="25" xfId="0" applyFont="1" applyBorder="1" applyAlignment="1">
      <alignment horizontal="center" vertical="center" wrapText="1"/>
    </xf>
    <xf numFmtId="0" fontId="21" fillId="9" borderId="55" xfId="0" applyFont="1" applyFill="1" applyBorder="1" applyAlignment="1">
      <alignment horizontal="left" vertical="top" wrapText="1"/>
    </xf>
    <xf numFmtId="0" fontId="21" fillId="9" borderId="56" xfId="0" applyFont="1" applyFill="1" applyBorder="1" applyAlignment="1">
      <alignment horizontal="left" vertical="top" wrapText="1"/>
    </xf>
    <xf numFmtId="0" fontId="20" fillId="0" borderId="119" xfId="0" applyFont="1" applyBorder="1" applyAlignment="1">
      <alignment horizontal="left" vertical="top"/>
    </xf>
    <xf numFmtId="0" fontId="20" fillId="0" borderId="53" xfId="0" applyFont="1" applyBorder="1" applyAlignment="1">
      <alignment horizontal="left" vertical="top"/>
    </xf>
    <xf numFmtId="0" fontId="20" fillId="0" borderId="87" xfId="0" applyFont="1" applyBorder="1" applyAlignment="1">
      <alignment horizontal="left" vertical="top"/>
    </xf>
    <xf numFmtId="0" fontId="12" fillId="4" borderId="11" xfId="0" applyFont="1" applyFill="1" applyBorder="1" applyAlignment="1">
      <alignment horizontal="left" vertical="center" wrapText="1"/>
    </xf>
    <xf numFmtId="0" fontId="12" fillId="4" borderId="28"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28" xfId="0" applyFont="1" applyBorder="1" applyAlignment="1">
      <alignment horizontal="left" vertical="center" wrapText="1"/>
    </xf>
    <xf numFmtId="0" fontId="12" fillId="0" borderId="26" xfId="0" applyFont="1" applyBorder="1" applyAlignment="1">
      <alignment horizontal="left" vertical="center" wrapText="1"/>
    </xf>
    <xf numFmtId="0" fontId="13" fillId="0" borderId="11" xfId="0" applyFont="1" applyBorder="1" applyAlignment="1">
      <alignment horizontal="center" vertical="top" wrapText="1"/>
    </xf>
    <xf numFmtId="0" fontId="13" fillId="0" borderId="28" xfId="0" applyFont="1" applyBorder="1" applyAlignment="1">
      <alignment horizontal="center" vertical="top" wrapText="1"/>
    </xf>
    <xf numFmtId="0" fontId="13" fillId="0" borderId="26" xfId="0" applyFont="1" applyBorder="1" applyAlignment="1">
      <alignment horizontal="center" vertical="top" wrapText="1"/>
    </xf>
    <xf numFmtId="0" fontId="20" fillId="3" borderId="0" xfId="0" applyFont="1" applyFill="1" applyBorder="1" applyAlignment="1">
      <alignment horizontal="left"/>
    </xf>
    <xf numFmtId="0" fontId="80" fillId="0" borderId="11" xfId="0" applyFont="1" applyBorder="1" applyAlignment="1">
      <alignment horizontal="left" vertical="center" wrapText="1"/>
    </xf>
    <xf numFmtId="0" fontId="80" fillId="0" borderId="28" xfId="0" applyFont="1" applyBorder="1" applyAlignment="1">
      <alignment horizontal="left" vertical="center" wrapText="1"/>
    </xf>
    <xf numFmtId="0" fontId="80" fillId="0" borderId="26" xfId="0" applyFont="1" applyBorder="1" applyAlignment="1">
      <alignment horizontal="left" vertical="center" wrapText="1"/>
    </xf>
    <xf numFmtId="0" fontId="20" fillId="0" borderId="0" xfId="0" applyFont="1" applyBorder="1" applyAlignment="1">
      <alignment horizontal="center" vertical="top" wrapText="1"/>
    </xf>
    <xf numFmtId="0" fontId="12" fillId="0" borderId="11"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6" xfId="0" applyFont="1" applyBorder="1" applyAlignment="1">
      <alignment horizontal="center" vertical="center" wrapText="1"/>
    </xf>
    <xf numFmtId="0" fontId="80" fillId="4" borderId="11" xfId="0" applyFont="1" applyFill="1" applyBorder="1" applyAlignment="1">
      <alignment horizontal="left" vertical="center" wrapText="1"/>
    </xf>
    <xf numFmtId="0" fontId="80" fillId="4" borderId="28" xfId="0" applyFont="1" applyFill="1" applyBorder="1" applyAlignment="1">
      <alignment horizontal="left" vertical="center" wrapText="1"/>
    </xf>
    <xf numFmtId="0" fontId="80" fillId="4" borderId="26" xfId="0" applyFont="1" applyFill="1" applyBorder="1" applyAlignment="1">
      <alignment horizontal="left" vertical="center" wrapText="1"/>
    </xf>
    <xf numFmtId="0" fontId="13" fillId="0" borderId="11"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6" xfId="0" applyFont="1" applyBorder="1" applyAlignment="1">
      <alignment horizontal="center" vertical="center" wrapText="1"/>
    </xf>
    <xf numFmtId="0" fontId="12" fillId="3" borderId="11" xfId="0" applyFont="1" applyFill="1" applyBorder="1" applyAlignment="1">
      <alignment horizontal="left" vertical="center"/>
    </xf>
    <xf numFmtId="0" fontId="12" fillId="3" borderId="28" xfId="0" applyFont="1" applyFill="1" applyBorder="1" applyAlignment="1">
      <alignment horizontal="left" vertical="center"/>
    </xf>
    <xf numFmtId="0" fontId="12" fillId="3" borderId="26" xfId="0" applyFont="1" applyFill="1" applyBorder="1" applyAlignment="1">
      <alignment horizontal="left" vertical="center"/>
    </xf>
    <xf numFmtId="0" fontId="12" fillId="0" borderId="11" xfId="0" applyFont="1" applyBorder="1" applyAlignment="1">
      <alignment horizontal="left"/>
    </xf>
    <xf numFmtId="0" fontId="12" fillId="0" borderId="28" xfId="0" applyFont="1" applyBorder="1" applyAlignment="1">
      <alignment horizontal="left"/>
    </xf>
    <xf numFmtId="0" fontId="12" fillId="0" borderId="26" xfId="0" applyFont="1" applyBorder="1" applyAlignment="1">
      <alignment horizontal="left"/>
    </xf>
    <xf numFmtId="0" fontId="13" fillId="0" borderId="0" xfId="0" applyFont="1" applyAlignment="1">
      <alignment horizontal="center" wrapText="1"/>
    </xf>
    <xf numFmtId="0" fontId="12" fillId="0" borderId="11" xfId="0" applyFont="1" applyBorder="1" applyAlignment="1">
      <alignment horizontal="left" vertical="top" wrapText="1"/>
    </xf>
    <xf numFmtId="0" fontId="12" fillId="0" borderId="28" xfId="0" applyFont="1" applyBorder="1" applyAlignment="1">
      <alignment horizontal="left" vertical="top" wrapText="1"/>
    </xf>
    <xf numFmtId="0" fontId="12" fillId="0" borderId="26" xfId="0" applyFont="1" applyBorder="1" applyAlignment="1">
      <alignment horizontal="left" vertical="top" wrapText="1"/>
    </xf>
    <xf numFmtId="0" fontId="12" fillId="4" borderId="18" xfId="0" applyFont="1" applyFill="1" applyBorder="1" applyAlignment="1">
      <alignment horizontal="left" vertical="center" wrapText="1"/>
    </xf>
    <xf numFmtId="0" fontId="12" fillId="4" borderId="38"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80" fillId="3" borderId="11" xfId="0" applyFont="1" applyFill="1" applyBorder="1" applyAlignment="1">
      <alignment horizontal="left" vertical="center"/>
    </xf>
    <xf numFmtId="0" fontId="80" fillId="3" borderId="28" xfId="0" applyFont="1" applyFill="1" applyBorder="1" applyAlignment="1">
      <alignment horizontal="left" vertical="center"/>
    </xf>
    <xf numFmtId="0" fontId="80" fillId="3" borderId="26" xfId="0" applyFont="1" applyFill="1" applyBorder="1" applyAlignment="1">
      <alignment horizontal="left" vertical="center"/>
    </xf>
  </cellXfs>
  <cellStyles count="1">
    <cellStyle name="Обычный" xfId="0" builtinId="0"/>
  </cellStyles>
  <dxfs count="0"/>
  <tableStyles count="0" defaultTableStyle="TableStyleMedium9" defaultPivotStyle="PivotStyleLight16"/>
  <colors>
    <mruColors>
      <color rgb="FF0000FF"/>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view="pageBreakPreview" zoomScaleNormal="100" zoomScaleSheetLayoutView="100" workbookViewId="0">
      <selection activeCell="P21" sqref="P21"/>
    </sheetView>
  </sheetViews>
  <sheetFormatPr defaultRowHeight="15" x14ac:dyDescent="0.25"/>
  <cols>
    <col min="9" max="9" width="17.28515625" customWidth="1"/>
    <col min="10" max="10" width="17.42578125" hidden="1" customWidth="1"/>
    <col min="11" max="11" width="9.140625" hidden="1" customWidth="1"/>
  </cols>
  <sheetData>
    <row r="2" spans="1:11" ht="66.75" customHeight="1" x14ac:dyDescent="0.25">
      <c r="A2" s="2080" t="s">
        <v>329</v>
      </c>
      <c r="B2" s="2080"/>
      <c r="C2" s="2080"/>
      <c r="D2" s="2080"/>
      <c r="E2" s="2080"/>
      <c r="F2" s="2080"/>
      <c r="G2" s="2080"/>
      <c r="H2" s="2080"/>
      <c r="I2" s="2080"/>
      <c r="J2" s="1236"/>
      <c r="K2" s="1236"/>
    </row>
    <row r="3" spans="1:11" ht="18.75" x14ac:dyDescent="0.3">
      <c r="B3" s="5"/>
      <c r="C3" s="1231"/>
      <c r="D3" s="5"/>
      <c r="E3" s="5"/>
      <c r="F3" s="5"/>
      <c r="G3" s="5"/>
      <c r="H3" s="5"/>
      <c r="I3" s="5"/>
      <c r="J3" s="5"/>
      <c r="K3" s="5"/>
    </row>
    <row r="4" spans="1:11" ht="27.75" customHeight="1" x14ac:dyDescent="0.3">
      <c r="B4" s="5"/>
      <c r="C4" s="1231"/>
      <c r="D4" s="5"/>
      <c r="E4" s="2085" t="s">
        <v>282</v>
      </c>
      <c r="F4" s="2085"/>
      <c r="G4" s="2085"/>
      <c r="H4" s="2085"/>
      <c r="I4" s="2085"/>
      <c r="J4" s="1230"/>
      <c r="K4" s="1230"/>
    </row>
    <row r="5" spans="1:11" ht="15.75" x14ac:dyDescent="0.25">
      <c r="B5" s="5"/>
      <c r="C5" s="6"/>
      <c r="D5" s="5"/>
      <c r="E5" s="5"/>
      <c r="F5" s="5"/>
      <c r="G5" s="180"/>
      <c r="H5" s="180"/>
      <c r="I5" s="180"/>
      <c r="J5" s="180"/>
      <c r="K5" s="180"/>
    </row>
    <row r="6" spans="1:11" ht="15.75" x14ac:dyDescent="0.25">
      <c r="B6" s="5"/>
      <c r="C6" s="6"/>
      <c r="D6" s="5"/>
      <c r="E6" s="5"/>
      <c r="F6" s="5"/>
      <c r="G6" s="180"/>
      <c r="H6" s="180"/>
      <c r="I6" s="180"/>
      <c r="J6" s="180"/>
      <c r="K6" s="180"/>
    </row>
    <row r="7" spans="1:11" ht="18.75" x14ac:dyDescent="0.3">
      <c r="B7" s="5"/>
      <c r="C7" s="6"/>
      <c r="D7" s="5"/>
      <c r="E7" s="5"/>
      <c r="F7" s="5"/>
      <c r="G7" s="5"/>
      <c r="H7" s="1231"/>
      <c r="I7" s="5"/>
      <c r="J7" s="68"/>
      <c r="K7" s="5"/>
    </row>
    <row r="8" spans="1:11" ht="18.75" x14ac:dyDescent="0.3">
      <c r="B8" s="5"/>
      <c r="C8" s="6"/>
      <c r="D8" s="5"/>
      <c r="E8" s="5"/>
      <c r="F8" s="5"/>
      <c r="G8" s="5"/>
      <c r="H8" s="158"/>
      <c r="I8" s="159"/>
      <c r="J8" s="159"/>
      <c r="K8" s="5"/>
    </row>
    <row r="9" spans="1:11" ht="18.75" x14ac:dyDescent="0.3">
      <c r="B9" s="5"/>
      <c r="C9" s="1231"/>
      <c r="D9" s="5"/>
      <c r="E9" s="5"/>
      <c r="F9" s="5"/>
      <c r="G9" s="5"/>
      <c r="H9" s="5"/>
      <c r="I9" s="5"/>
      <c r="J9" s="5"/>
      <c r="K9" s="5"/>
    </row>
    <row r="10" spans="1:11" ht="18.75" x14ac:dyDescent="0.3">
      <c r="B10" s="5"/>
      <c r="C10" s="1231"/>
      <c r="D10" s="5"/>
      <c r="E10" s="5"/>
      <c r="F10" s="5"/>
      <c r="G10" s="5"/>
      <c r="H10" s="5"/>
      <c r="I10" s="5"/>
      <c r="J10" s="5"/>
      <c r="K10" s="5"/>
    </row>
    <row r="11" spans="1:11" ht="18.75" x14ac:dyDescent="0.25">
      <c r="A11" s="2086" t="s">
        <v>288</v>
      </c>
      <c r="B11" s="2086"/>
      <c r="C11" s="2086"/>
      <c r="D11" s="2086"/>
      <c r="E11" s="2086"/>
      <c r="F11" s="2086"/>
      <c r="G11" s="2086"/>
      <c r="H11" s="2086"/>
      <c r="I11" s="2086"/>
      <c r="J11" s="2086"/>
      <c r="K11" s="2086"/>
    </row>
    <row r="12" spans="1:11" ht="18.75" x14ac:dyDescent="0.3">
      <c r="A12" s="2090" t="s">
        <v>287</v>
      </c>
      <c r="B12" s="2090"/>
      <c r="C12" s="2090"/>
      <c r="D12" s="2090"/>
      <c r="E12" s="2090"/>
      <c r="F12" s="2090"/>
      <c r="G12" s="2090"/>
      <c r="H12" s="2090"/>
      <c r="I12" s="2090"/>
      <c r="J12" s="2090"/>
      <c r="K12" s="2090"/>
    </row>
    <row r="13" spans="1:11" ht="18.75" x14ac:dyDescent="0.3">
      <c r="A13" s="2089" t="s">
        <v>286</v>
      </c>
      <c r="B13" s="2089"/>
      <c r="C13" s="2089"/>
      <c r="D13" s="2089"/>
      <c r="E13" s="2089"/>
      <c r="F13" s="2089"/>
      <c r="G13" s="2089"/>
      <c r="H13" s="2089"/>
      <c r="I13" s="2089"/>
      <c r="J13" s="2089"/>
      <c r="K13" s="2089"/>
    </row>
    <row r="14" spans="1:11" ht="18.75" x14ac:dyDescent="0.3">
      <c r="A14" s="2088" t="s">
        <v>278</v>
      </c>
      <c r="B14" s="2088"/>
      <c r="C14" s="2088"/>
      <c r="D14" s="2088"/>
      <c r="E14" s="2088"/>
      <c r="F14" s="2088"/>
      <c r="G14" s="2088"/>
      <c r="H14" s="2088"/>
      <c r="I14" s="2088"/>
      <c r="J14" s="2088"/>
      <c r="K14" s="2088"/>
    </row>
    <row r="15" spans="1:11" ht="18.75" customHeight="1" x14ac:dyDescent="0.3">
      <c r="A15" s="2087" t="s">
        <v>283</v>
      </c>
      <c r="B15" s="2087"/>
      <c r="C15" s="2087"/>
      <c r="D15" s="2087"/>
      <c r="E15" s="2087"/>
      <c r="F15" s="2087"/>
      <c r="G15" s="2087"/>
      <c r="H15" s="2087"/>
      <c r="I15" s="2087"/>
      <c r="J15" s="2087"/>
      <c r="K15" s="2087"/>
    </row>
    <row r="16" spans="1:11" x14ac:dyDescent="0.25">
      <c r="B16" s="2084" t="s">
        <v>137</v>
      </c>
      <c r="C16" s="2084"/>
      <c r="D16" s="2084"/>
      <c r="E16" s="2084"/>
      <c r="F16" s="2084"/>
      <c r="G16" s="2084"/>
      <c r="H16" s="2084"/>
      <c r="I16" s="2084"/>
      <c r="J16" s="2084"/>
      <c r="K16" s="2084"/>
    </row>
    <row r="17" spans="2:11" ht="18.75" x14ac:dyDescent="0.3">
      <c r="B17" s="5"/>
      <c r="C17" s="8"/>
      <c r="D17" s="5"/>
      <c r="E17" s="1238" t="s">
        <v>284</v>
      </c>
      <c r="F17" s="1238"/>
      <c r="G17" s="1238"/>
      <c r="H17" s="1238"/>
      <c r="I17" s="5"/>
      <c r="J17" s="5"/>
      <c r="K17" s="5"/>
    </row>
    <row r="18" spans="2:11" ht="18.75" x14ac:dyDescent="0.3">
      <c r="B18" s="5"/>
      <c r="C18" s="8"/>
      <c r="D18" s="5"/>
      <c r="E18" s="5"/>
      <c r="F18" s="5"/>
      <c r="G18" s="5"/>
      <c r="H18" s="5"/>
      <c r="I18" s="5"/>
      <c r="J18" s="5"/>
      <c r="K18" s="5"/>
    </row>
    <row r="19" spans="2:11" ht="18.75" x14ac:dyDescent="0.3">
      <c r="B19" s="5"/>
      <c r="C19" s="8"/>
      <c r="D19" s="5"/>
      <c r="E19" s="5"/>
      <c r="F19" s="5"/>
      <c r="G19" s="5"/>
      <c r="H19" s="5"/>
      <c r="I19" s="5"/>
      <c r="J19" s="5"/>
      <c r="K19" s="5"/>
    </row>
    <row r="20" spans="2:11" ht="18.75" x14ac:dyDescent="0.3">
      <c r="B20" s="5"/>
      <c r="C20" s="8"/>
      <c r="D20" s="5"/>
      <c r="E20" s="5"/>
      <c r="F20" s="5"/>
      <c r="G20" s="5"/>
      <c r="H20" s="5"/>
      <c r="I20" s="5"/>
      <c r="J20" s="5"/>
      <c r="K20" s="5"/>
    </row>
    <row r="21" spans="2:11" ht="19.5" customHeight="1" x14ac:dyDescent="0.25">
      <c r="B21" s="5"/>
      <c r="C21" s="6"/>
      <c r="D21" s="5"/>
      <c r="E21" s="2079" t="s">
        <v>285</v>
      </c>
      <c r="F21" s="2079"/>
      <c r="G21" s="2079"/>
      <c r="H21" s="2079"/>
      <c r="I21" s="2079"/>
      <c r="J21" s="166"/>
      <c r="K21" s="166"/>
    </row>
    <row r="22" spans="2:11" ht="21" customHeight="1" x14ac:dyDescent="0.25">
      <c r="B22" s="5"/>
      <c r="C22" s="6"/>
      <c r="D22" s="5"/>
      <c r="E22" s="2081" t="s">
        <v>156</v>
      </c>
      <c r="F22" s="2081"/>
      <c r="G22" s="2081"/>
      <c r="H22" s="2081"/>
      <c r="I22" s="2081"/>
      <c r="J22" s="2081"/>
      <c r="K22" s="2081"/>
    </row>
    <row r="23" spans="2:11" ht="22.5" customHeight="1" x14ac:dyDescent="0.25">
      <c r="B23" s="5"/>
      <c r="C23" s="6"/>
      <c r="D23" s="5"/>
      <c r="E23" s="2082" t="s">
        <v>279</v>
      </c>
      <c r="F23" s="2082"/>
      <c r="G23" s="2082"/>
      <c r="H23" s="2082"/>
      <c r="I23" s="2082"/>
      <c r="J23" s="2082"/>
      <c r="K23" s="1235"/>
    </row>
    <row r="24" spans="2:11" ht="42.75" customHeight="1" x14ac:dyDescent="0.25">
      <c r="B24" s="5"/>
      <c r="C24" s="6"/>
      <c r="D24" s="5"/>
      <c r="E24" s="2083" t="s">
        <v>280</v>
      </c>
      <c r="F24" s="2083"/>
      <c r="G24" s="2083"/>
      <c r="H24" s="2083"/>
      <c r="I24" s="2083"/>
      <c r="J24" s="2083"/>
      <c r="K24" s="2083"/>
    </row>
    <row r="25" spans="2:11" ht="62.25" customHeight="1" x14ac:dyDescent="0.3">
      <c r="B25" s="5"/>
      <c r="C25" s="7"/>
      <c r="D25" s="5"/>
      <c r="E25" s="2079" t="s">
        <v>281</v>
      </c>
      <c r="F25" s="2079"/>
      <c r="G25" s="2079"/>
      <c r="H25" s="2079"/>
      <c r="I25" s="2079"/>
      <c r="J25" s="166"/>
      <c r="K25" s="166"/>
    </row>
    <row r="26" spans="2:11" ht="18.75" x14ac:dyDescent="0.3">
      <c r="B26" s="5"/>
      <c r="C26" s="7"/>
      <c r="D26" s="5"/>
      <c r="E26" s="5"/>
      <c r="F26" s="5"/>
      <c r="G26" s="9"/>
      <c r="H26" s="5"/>
      <c r="I26" s="5"/>
      <c r="J26" s="5"/>
      <c r="K26" s="5"/>
    </row>
  </sheetData>
  <mergeCells count="13">
    <mergeCell ref="E25:I25"/>
    <mergeCell ref="A2:I2"/>
    <mergeCell ref="E22:K22"/>
    <mergeCell ref="E23:J23"/>
    <mergeCell ref="E24:K24"/>
    <mergeCell ref="E21:I21"/>
    <mergeCell ref="B16:K16"/>
    <mergeCell ref="E4:I4"/>
    <mergeCell ref="A11:K11"/>
    <mergeCell ref="A15:K15"/>
    <mergeCell ref="A14:K14"/>
    <mergeCell ref="A13:K13"/>
    <mergeCell ref="A12:K12"/>
  </mergeCells>
  <pageMargins left="0.19" right="0.2" top="0.25" bottom="0.38" header="0.19"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topLeftCell="A33" zoomScale="90" zoomScaleNormal="90" zoomScaleSheetLayoutView="100" zoomScalePageLayoutView="91" workbookViewId="0">
      <selection activeCell="D50" sqref="D49:D50"/>
    </sheetView>
  </sheetViews>
  <sheetFormatPr defaultColWidth="9.140625" defaultRowHeight="15" x14ac:dyDescent="0.25"/>
  <cols>
    <col min="1" max="1" width="141.5703125" style="13" customWidth="1"/>
    <col min="2" max="2" width="9.140625" style="5" hidden="1" customWidth="1"/>
    <col min="3" max="16384" width="9.140625" style="5"/>
  </cols>
  <sheetData>
    <row r="1" spans="1:1" s="11" customFormat="1" ht="21" customHeight="1" x14ac:dyDescent="0.2">
      <c r="A1" s="173" t="s">
        <v>185</v>
      </c>
    </row>
    <row r="2" spans="1:1" ht="30.75" customHeight="1" x14ac:dyDescent="0.25">
      <c r="A2" s="173" t="s">
        <v>245</v>
      </c>
    </row>
    <row r="3" spans="1:1" ht="56.25" customHeight="1" x14ac:dyDescent="0.25">
      <c r="A3" s="165" t="s">
        <v>177</v>
      </c>
    </row>
    <row r="4" spans="1:1" ht="33.75" customHeight="1" x14ac:dyDescent="0.25">
      <c r="A4" s="165" t="s">
        <v>178</v>
      </c>
    </row>
    <row r="5" spans="1:1" ht="50.25" customHeight="1" x14ac:dyDescent="0.25">
      <c r="A5" s="165" t="s">
        <v>220</v>
      </c>
    </row>
    <row r="6" spans="1:1" ht="35.25" customHeight="1" x14ac:dyDescent="0.25">
      <c r="A6" s="165" t="s">
        <v>184</v>
      </c>
    </row>
    <row r="7" spans="1:1" ht="54.75" customHeight="1" x14ac:dyDescent="0.25">
      <c r="A7" s="165" t="s">
        <v>248</v>
      </c>
    </row>
    <row r="8" spans="1:1" ht="54" customHeight="1" x14ac:dyDescent="0.25">
      <c r="A8" s="1878" t="s">
        <v>418</v>
      </c>
    </row>
    <row r="9" spans="1:1" ht="57" customHeight="1" x14ac:dyDescent="0.25">
      <c r="A9" s="167" t="s">
        <v>163</v>
      </c>
    </row>
    <row r="10" spans="1:1" ht="36.75" customHeight="1" x14ac:dyDescent="0.25">
      <c r="A10" s="165" t="s">
        <v>164</v>
      </c>
    </row>
    <row r="11" spans="1:1" ht="37.5" customHeight="1" x14ac:dyDescent="0.25">
      <c r="A11" s="165" t="s">
        <v>361</v>
      </c>
    </row>
    <row r="12" spans="1:1" ht="52.5" customHeight="1" x14ac:dyDescent="0.25">
      <c r="A12" s="165" t="s">
        <v>181</v>
      </c>
    </row>
    <row r="13" spans="1:1" ht="21.75" customHeight="1" x14ac:dyDescent="0.25">
      <c r="A13" s="165" t="s">
        <v>165</v>
      </c>
    </row>
    <row r="14" spans="1:1" ht="36.75" customHeight="1" x14ac:dyDescent="0.25">
      <c r="A14" s="165" t="s">
        <v>362</v>
      </c>
    </row>
    <row r="15" spans="1:1" ht="33" customHeight="1" x14ac:dyDescent="0.25">
      <c r="A15" s="168" t="s">
        <v>166</v>
      </c>
    </row>
    <row r="16" spans="1:1" ht="20.25" customHeight="1" x14ac:dyDescent="0.25">
      <c r="A16" s="165" t="s">
        <v>167</v>
      </c>
    </row>
    <row r="17" spans="1:2" ht="57.75" customHeight="1" x14ac:dyDescent="0.25">
      <c r="A17" s="165" t="s">
        <v>419</v>
      </c>
    </row>
    <row r="18" spans="1:2" ht="24.75" customHeight="1" x14ac:dyDescent="0.25">
      <c r="A18" s="1173" t="s">
        <v>246</v>
      </c>
    </row>
    <row r="19" spans="1:2" ht="312" customHeight="1" x14ac:dyDescent="0.25">
      <c r="A19" s="1981" t="s">
        <v>426</v>
      </c>
    </row>
    <row r="20" spans="1:2" ht="56.25" customHeight="1" x14ac:dyDescent="0.25">
      <c r="A20" s="166" t="s">
        <v>244</v>
      </c>
    </row>
    <row r="21" spans="1:2" ht="190.5" customHeight="1" x14ac:dyDescent="0.25">
      <c r="A21" s="1022" t="s">
        <v>427</v>
      </c>
      <c r="B21" s="5" t="s">
        <v>43</v>
      </c>
    </row>
    <row r="22" spans="1:2" s="11" customFormat="1" ht="213" customHeight="1" x14ac:dyDescent="0.2">
      <c r="A22" s="2050" t="s">
        <v>428</v>
      </c>
    </row>
    <row r="23" spans="1:2" s="11" customFormat="1" ht="51.75" customHeight="1" x14ac:dyDescent="0.2">
      <c r="A23" s="1022" t="s">
        <v>420</v>
      </c>
    </row>
    <row r="24" spans="1:2" s="11" customFormat="1" ht="40.5" customHeight="1" x14ac:dyDescent="0.2">
      <c r="A24" s="1022" t="s">
        <v>421</v>
      </c>
    </row>
    <row r="25" spans="1:2" s="11" customFormat="1" ht="16.5" customHeight="1" x14ac:dyDescent="0.2">
      <c r="A25" s="178" t="s">
        <v>247</v>
      </c>
    </row>
    <row r="26" spans="1:2" s="11" customFormat="1" ht="38.25" customHeight="1" x14ac:dyDescent="0.2">
      <c r="A26" s="177" t="s">
        <v>221</v>
      </c>
    </row>
    <row r="27" spans="1:2" s="12" customFormat="1" ht="15.75" customHeight="1" x14ac:dyDescent="0.25">
      <c r="A27" s="174" t="s">
        <v>51</v>
      </c>
    </row>
    <row r="28" spans="1:2" ht="72" customHeight="1" x14ac:dyDescent="0.25">
      <c r="A28" s="175" t="s">
        <v>429</v>
      </c>
    </row>
    <row r="29" spans="1:2" ht="39.75" customHeight="1" x14ac:dyDescent="0.25">
      <c r="A29" s="166" t="s">
        <v>176</v>
      </c>
    </row>
    <row r="30" spans="1:2" ht="21" customHeight="1" x14ac:dyDescent="0.25">
      <c r="A30" s="166" t="s">
        <v>430</v>
      </c>
    </row>
    <row r="31" spans="1:2" ht="27" customHeight="1" x14ac:dyDescent="0.25">
      <c r="A31" s="176" t="s">
        <v>175</v>
      </c>
    </row>
    <row r="32" spans="1:2" ht="26.25" customHeight="1" x14ac:dyDescent="0.25">
      <c r="A32" s="166" t="s">
        <v>431</v>
      </c>
    </row>
    <row r="33" spans="1:1" ht="37.5" customHeight="1" x14ac:dyDescent="0.25">
      <c r="A33" s="177" t="s">
        <v>239</v>
      </c>
    </row>
    <row r="34" spans="1:1" ht="36" customHeight="1" x14ac:dyDescent="0.25">
      <c r="A34" s="165" t="s">
        <v>240</v>
      </c>
    </row>
    <row r="35" spans="1:1" ht="36.75" customHeight="1" x14ac:dyDescent="0.25">
      <c r="A35" s="165" t="s">
        <v>183</v>
      </c>
    </row>
    <row r="36" spans="1:1" ht="83.25" customHeight="1" x14ac:dyDescent="0.25">
      <c r="A36" s="175" t="s">
        <v>241</v>
      </c>
    </row>
    <row r="37" spans="1:1" ht="36.75" customHeight="1" x14ac:dyDescent="0.25">
      <c r="A37" s="165" t="s">
        <v>242</v>
      </c>
    </row>
    <row r="38" spans="1:1" s="12" customFormat="1" ht="15.75" x14ac:dyDescent="0.2">
      <c r="A38" s="173" t="s">
        <v>222</v>
      </c>
    </row>
    <row r="39" spans="1:1" s="12" customFormat="1" ht="77.25" customHeight="1" x14ac:dyDescent="0.2">
      <c r="A39" s="1022" t="s">
        <v>434</v>
      </c>
    </row>
    <row r="40" spans="1:1" hidden="1" x14ac:dyDescent="0.25">
      <c r="A40" s="14"/>
    </row>
    <row r="41" spans="1:1" x14ac:dyDescent="0.25">
      <c r="A41" s="179"/>
    </row>
    <row r="42" spans="1:1" ht="30.75" customHeight="1" x14ac:dyDescent="0.25">
      <c r="A42" s="2077" t="s">
        <v>432</v>
      </c>
    </row>
    <row r="43" spans="1:1" ht="63" x14ac:dyDescent="0.25">
      <c r="A43" s="177" t="s">
        <v>433</v>
      </c>
    </row>
    <row r="44" spans="1:1" ht="15.75" x14ac:dyDescent="0.25">
      <c r="A44" s="2078"/>
    </row>
    <row r="45" spans="1:1" x14ac:dyDescent="0.25">
      <c r="A45" s="35"/>
    </row>
    <row r="46" spans="1:1" x14ac:dyDescent="0.25">
      <c r="A46" s="36"/>
    </row>
    <row r="47" spans="1:1" x14ac:dyDescent="0.25">
      <c r="A47" s="37"/>
    </row>
    <row r="48" spans="1:1" ht="16.5" customHeight="1" x14ac:dyDescent="0.25">
      <c r="A48" s="37"/>
    </row>
    <row r="49" spans="1:1" x14ac:dyDescent="0.25">
      <c r="A49" s="37"/>
    </row>
    <row r="50" spans="1:1" x14ac:dyDescent="0.25">
      <c r="A50" s="37"/>
    </row>
    <row r="51" spans="1:1" x14ac:dyDescent="0.25">
      <c r="A51" s="36"/>
    </row>
    <row r="52" spans="1:1" x14ac:dyDescent="0.25">
      <c r="A52" s="37"/>
    </row>
    <row r="53" spans="1:1" x14ac:dyDescent="0.25">
      <c r="A53" s="37"/>
    </row>
    <row r="54" spans="1:1" x14ac:dyDescent="0.25">
      <c r="A54" s="36"/>
    </row>
    <row r="55" spans="1:1" ht="18" customHeight="1" x14ac:dyDescent="0.25"/>
    <row r="56" spans="1:1" s="13" customFormat="1" ht="27" customHeight="1" x14ac:dyDescent="0.2"/>
    <row r="57" spans="1:1" s="13" customFormat="1" ht="42" customHeight="1" x14ac:dyDescent="0.2"/>
    <row r="58" spans="1:1" s="13" customFormat="1" ht="32.25" customHeight="1" x14ac:dyDescent="0.2"/>
    <row r="59" spans="1:1" s="13" customFormat="1" ht="44.25" customHeight="1" x14ac:dyDescent="0.2"/>
    <row r="60" spans="1:1" s="13" customFormat="1" ht="41.25" customHeight="1" x14ac:dyDescent="0.2"/>
    <row r="61" spans="1:1" s="13" customFormat="1" ht="57.75" customHeight="1" x14ac:dyDescent="0.2"/>
    <row r="62" spans="1:1" s="13" customFormat="1" ht="46.5" customHeight="1" x14ac:dyDescent="0.2"/>
    <row r="63" spans="1:1" s="13" customFormat="1" ht="35.25" customHeight="1" x14ac:dyDescent="0.2"/>
    <row r="65" s="13" customFormat="1" ht="30" customHeight="1" x14ac:dyDescent="0.2"/>
    <row r="77" s="13" customFormat="1" ht="16.5" customHeight="1" x14ac:dyDescent="0.2"/>
  </sheetData>
  <pageMargins left="0.23622047244094491" right="0.31496062992125984" top="0.39370078740157483" bottom="0.27559055118110237" header="0.27559055118110237" footer="0.31496062992125984"/>
  <pageSetup paperSize="9"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D19"/>
  <sheetViews>
    <sheetView topLeftCell="A2" workbookViewId="0">
      <selection activeCell="BI15" sqref="BI15"/>
    </sheetView>
  </sheetViews>
  <sheetFormatPr defaultRowHeight="15" x14ac:dyDescent="0.25"/>
  <cols>
    <col min="1" max="1" width="3.28515625" customWidth="1"/>
    <col min="3" max="3" width="11.85546875" customWidth="1"/>
    <col min="4" max="4" width="6.42578125" customWidth="1"/>
    <col min="5" max="5" width="0.85546875" hidden="1" customWidth="1"/>
    <col min="6" max="7" width="9.140625" hidden="1" customWidth="1"/>
    <col min="8" max="8" width="10.42578125" customWidth="1"/>
    <col min="9" max="9" width="5.140625" customWidth="1"/>
    <col min="10" max="10" width="5.7109375" hidden="1" customWidth="1"/>
    <col min="12" max="12" width="7.5703125" customWidth="1"/>
    <col min="13" max="13" width="0.140625" customWidth="1"/>
    <col min="14" max="14" width="3.42578125" hidden="1" customWidth="1"/>
    <col min="16" max="16" width="8.28515625" customWidth="1"/>
    <col min="17" max="17" width="2" hidden="1" customWidth="1"/>
    <col min="19" max="27" width="9.140625" hidden="1" customWidth="1"/>
    <col min="29" max="29" width="2.7109375" customWidth="1"/>
    <col min="30" max="37" width="9.140625" hidden="1" customWidth="1"/>
    <col min="39" max="39" width="3" customWidth="1"/>
    <col min="40" max="49" width="9.140625" hidden="1" customWidth="1"/>
    <col min="50" max="50" width="9.140625" customWidth="1"/>
    <col min="51" max="51" width="3" customWidth="1"/>
    <col min="52" max="55" width="9.140625" hidden="1" customWidth="1"/>
    <col min="56" max="56" width="2.28515625" customWidth="1"/>
  </cols>
  <sheetData>
    <row r="2" spans="2:56" ht="16.5" customHeight="1" thickBot="1" x14ac:dyDescent="0.3">
      <c r="B2" s="2142" t="s">
        <v>52</v>
      </c>
      <c r="C2" s="2142"/>
      <c r="D2" s="2142"/>
      <c r="E2" s="2142"/>
      <c r="F2" s="2142"/>
      <c r="G2" s="2142"/>
      <c r="H2" s="2142"/>
      <c r="I2" s="2142"/>
      <c r="J2" s="2142"/>
      <c r="K2" s="2142"/>
      <c r="L2" s="2142"/>
      <c r="M2" s="2142"/>
      <c r="N2" s="2142"/>
      <c r="O2" s="2142"/>
      <c r="P2" s="2142"/>
      <c r="Q2" s="2142"/>
      <c r="R2" s="2142"/>
      <c r="S2" s="2142"/>
      <c r="T2" s="2142"/>
      <c r="U2" s="2142"/>
      <c r="V2" s="2142"/>
      <c r="W2" s="2142"/>
      <c r="X2" s="2142"/>
      <c r="Y2" s="2142"/>
      <c r="Z2" s="2142"/>
      <c r="AA2" s="2142"/>
      <c r="AB2" s="2142"/>
      <c r="AC2" s="2142"/>
      <c r="AD2" s="2142"/>
      <c r="AE2" s="2142"/>
      <c r="AF2" s="2142"/>
      <c r="AG2" s="2142"/>
      <c r="AH2" s="2142"/>
      <c r="AI2" s="2142"/>
      <c r="AJ2" s="2142"/>
      <c r="AK2" s="2142"/>
      <c r="AL2" s="2142"/>
      <c r="AM2" s="2142"/>
      <c r="AN2" s="2142"/>
      <c r="AO2" s="2142"/>
      <c r="AP2" s="2142"/>
      <c r="AQ2" s="2142"/>
      <c r="AR2" s="2142"/>
      <c r="AS2" s="2142"/>
      <c r="AT2" s="2142"/>
      <c r="AU2" s="2142"/>
      <c r="AV2" s="2142"/>
      <c r="AW2" s="2142"/>
      <c r="AX2" s="2142"/>
    </row>
    <row r="3" spans="2:56" ht="15" customHeight="1" x14ac:dyDescent="0.25">
      <c r="B3" s="2153" t="s">
        <v>0</v>
      </c>
      <c r="C3" s="2145" t="s">
        <v>1</v>
      </c>
      <c r="D3" s="2146"/>
      <c r="E3" s="2146"/>
      <c r="F3" s="2146"/>
      <c r="G3" s="2155"/>
      <c r="H3" s="2145" t="s">
        <v>2</v>
      </c>
      <c r="I3" s="2146"/>
      <c r="J3" s="2146"/>
      <c r="K3" s="2145" t="s">
        <v>229</v>
      </c>
      <c r="L3" s="2146"/>
      <c r="M3" s="2146"/>
      <c r="N3" s="2146"/>
      <c r="O3" s="2146"/>
      <c r="P3" s="2146"/>
      <c r="Q3" s="2051"/>
      <c r="R3" s="2143" t="s">
        <v>4</v>
      </c>
      <c r="S3" s="2143"/>
      <c r="T3" s="2143"/>
      <c r="U3" s="2143"/>
      <c r="V3" s="2143"/>
      <c r="W3" s="2143"/>
      <c r="X3" s="2143"/>
      <c r="Y3" s="2143"/>
      <c r="Z3" s="2143"/>
      <c r="AA3" s="2143"/>
      <c r="AB3" s="2145" t="s">
        <v>82</v>
      </c>
      <c r="AC3" s="2146"/>
      <c r="AD3" s="2146"/>
      <c r="AE3" s="2146"/>
      <c r="AF3" s="2146"/>
      <c r="AG3" s="2146"/>
      <c r="AH3" s="2146"/>
      <c r="AI3" s="2146"/>
      <c r="AJ3" s="2146"/>
      <c r="AK3" s="2146"/>
      <c r="AL3" s="2149" t="s">
        <v>5</v>
      </c>
      <c r="AM3" s="2146"/>
      <c r="AN3" s="2146"/>
      <c r="AO3" s="2146"/>
      <c r="AP3" s="2146"/>
      <c r="AQ3" s="2146"/>
      <c r="AR3" s="2146"/>
      <c r="AS3" s="2146"/>
      <c r="AT3" s="2146"/>
      <c r="AU3" s="2146"/>
      <c r="AV3" s="2146"/>
      <c r="AW3" s="2150"/>
      <c r="AX3" s="2149" t="s">
        <v>6</v>
      </c>
      <c r="AY3" s="2146"/>
      <c r="AZ3" s="2146"/>
      <c r="BA3" s="2146"/>
      <c r="BB3" s="2146"/>
      <c r="BC3" s="2146"/>
      <c r="BD3" s="2150"/>
    </row>
    <row r="4" spans="2:56" ht="49.5" customHeight="1" thickBot="1" x14ac:dyDescent="0.3">
      <c r="B4" s="2154"/>
      <c r="C4" s="2147"/>
      <c r="D4" s="2148"/>
      <c r="E4" s="2148"/>
      <c r="F4" s="2148"/>
      <c r="G4" s="2156"/>
      <c r="H4" s="2147"/>
      <c r="I4" s="2148"/>
      <c r="J4" s="2148"/>
      <c r="K4" s="2147"/>
      <c r="L4" s="2148"/>
      <c r="M4" s="2148"/>
      <c r="N4" s="2148"/>
      <c r="O4" s="2148"/>
      <c r="P4" s="2148"/>
      <c r="Q4" s="2052"/>
      <c r="R4" s="2144"/>
      <c r="S4" s="2144"/>
      <c r="T4" s="2144"/>
      <c r="U4" s="2144"/>
      <c r="V4" s="2144"/>
      <c r="W4" s="2144"/>
      <c r="X4" s="2144"/>
      <c r="Y4" s="2144"/>
      <c r="Z4" s="2144"/>
      <c r="AA4" s="2144"/>
      <c r="AB4" s="2147"/>
      <c r="AC4" s="2148"/>
      <c r="AD4" s="2148"/>
      <c r="AE4" s="2148"/>
      <c r="AF4" s="2148"/>
      <c r="AG4" s="2148"/>
      <c r="AH4" s="2148"/>
      <c r="AI4" s="2148"/>
      <c r="AJ4" s="2148"/>
      <c r="AK4" s="2148"/>
      <c r="AL4" s="2151"/>
      <c r="AM4" s="2148"/>
      <c r="AN4" s="2148"/>
      <c r="AO4" s="2148"/>
      <c r="AP4" s="2148"/>
      <c r="AQ4" s="2148"/>
      <c r="AR4" s="2148"/>
      <c r="AS4" s="2148"/>
      <c r="AT4" s="2148"/>
      <c r="AU4" s="2148"/>
      <c r="AV4" s="2148"/>
      <c r="AW4" s="2152"/>
      <c r="AX4" s="2151"/>
      <c r="AY4" s="2148"/>
      <c r="AZ4" s="2148"/>
      <c r="BA4" s="2148"/>
      <c r="BB4" s="2148"/>
      <c r="BC4" s="2148"/>
      <c r="BD4" s="2152"/>
    </row>
    <row r="5" spans="2:56" ht="20.100000000000001" customHeight="1" thickBot="1" x14ac:dyDescent="0.3">
      <c r="B5" s="2053">
        <v>1</v>
      </c>
      <c r="C5" s="2118">
        <v>2</v>
      </c>
      <c r="D5" s="2119"/>
      <c r="E5" s="2119"/>
      <c r="F5" s="2119"/>
      <c r="G5" s="2157"/>
      <c r="H5" s="2118">
        <v>3</v>
      </c>
      <c r="I5" s="2119"/>
      <c r="J5" s="2157"/>
      <c r="K5" s="2121">
        <v>4</v>
      </c>
      <c r="L5" s="2122"/>
      <c r="M5" s="2122"/>
      <c r="N5" s="2122"/>
      <c r="O5" s="2122"/>
      <c r="P5" s="2122"/>
      <c r="Q5" s="2123"/>
      <c r="R5" s="2118">
        <v>5</v>
      </c>
      <c r="S5" s="2119"/>
      <c r="T5" s="2119"/>
      <c r="U5" s="2119"/>
      <c r="V5" s="2119"/>
      <c r="W5" s="2119"/>
      <c r="X5" s="2119"/>
      <c r="Y5" s="2119"/>
      <c r="Z5" s="2119"/>
      <c r="AA5" s="2157"/>
      <c r="AB5" s="2118">
        <v>6</v>
      </c>
      <c r="AC5" s="2119"/>
      <c r="AD5" s="2119"/>
      <c r="AE5" s="2119"/>
      <c r="AF5" s="2119"/>
      <c r="AG5" s="2119"/>
      <c r="AH5" s="2119"/>
      <c r="AI5" s="2119"/>
      <c r="AJ5" s="2119"/>
      <c r="AK5" s="2120"/>
      <c r="AL5" s="2118">
        <v>7</v>
      </c>
      <c r="AM5" s="2119"/>
      <c r="AN5" s="2119"/>
      <c r="AO5" s="2119"/>
      <c r="AP5" s="2119"/>
      <c r="AQ5" s="2119"/>
      <c r="AR5" s="2119"/>
      <c r="AS5" s="2119"/>
      <c r="AT5" s="2119"/>
      <c r="AU5" s="2119"/>
      <c r="AV5" s="2119"/>
      <c r="AW5" s="2157"/>
      <c r="AX5" s="2118">
        <v>8</v>
      </c>
      <c r="AY5" s="2119"/>
      <c r="AZ5" s="2119"/>
      <c r="BA5" s="2119"/>
      <c r="BB5" s="2119"/>
      <c r="BC5" s="2119"/>
      <c r="BD5" s="2157"/>
    </row>
    <row r="6" spans="2:56" ht="20.100000000000001" customHeight="1" x14ac:dyDescent="0.25">
      <c r="B6" s="1234" t="s">
        <v>7</v>
      </c>
      <c r="C6" s="2094">
        <v>39.5</v>
      </c>
      <c r="D6" s="2095"/>
      <c r="E6" s="2095"/>
      <c r="F6" s="2095"/>
      <c r="G6" s="2096"/>
      <c r="H6" s="2094">
        <v>0</v>
      </c>
      <c r="I6" s="2095"/>
      <c r="J6" s="2096"/>
      <c r="K6" s="2112">
        <v>0</v>
      </c>
      <c r="L6" s="2113"/>
      <c r="M6" s="2113"/>
      <c r="N6" s="2113"/>
      <c r="O6" s="2113"/>
      <c r="P6" s="2113"/>
      <c r="Q6" s="2114"/>
      <c r="R6" s="2094">
        <v>1.5</v>
      </c>
      <c r="S6" s="2095"/>
      <c r="T6" s="2095"/>
      <c r="U6" s="2095"/>
      <c r="V6" s="2095"/>
      <c r="W6" s="2095"/>
      <c r="X6" s="2095"/>
      <c r="Y6" s="2095"/>
      <c r="Z6" s="2095"/>
      <c r="AA6" s="2096"/>
      <c r="AB6" s="2109">
        <f>(AR152+AX152)/36</f>
        <v>0</v>
      </c>
      <c r="AC6" s="2110"/>
      <c r="AD6" s="2110"/>
      <c r="AE6" s="2110"/>
      <c r="AF6" s="2110"/>
      <c r="AG6" s="2110"/>
      <c r="AH6" s="2110"/>
      <c r="AI6" s="2110"/>
      <c r="AJ6" s="2110"/>
      <c r="AK6" s="2111"/>
      <c r="AL6" s="2094">
        <v>11</v>
      </c>
      <c r="AM6" s="2095"/>
      <c r="AN6" s="2095"/>
      <c r="AO6" s="2095"/>
      <c r="AP6" s="2095"/>
      <c r="AQ6" s="2095"/>
      <c r="AR6" s="2095"/>
      <c r="AS6" s="2095"/>
      <c r="AT6" s="2095"/>
      <c r="AU6" s="2095"/>
      <c r="AV6" s="2095"/>
      <c r="AW6" s="2096"/>
      <c r="AX6" s="2106">
        <f>SUM(C6:AR6)</f>
        <v>52</v>
      </c>
      <c r="AY6" s="2107"/>
      <c r="AZ6" s="2107"/>
      <c r="BA6" s="2107"/>
      <c r="BB6" s="2107"/>
      <c r="BC6" s="2107"/>
      <c r="BD6" s="2108"/>
    </row>
    <row r="7" spans="2:56" ht="20.100000000000001" customHeight="1" x14ac:dyDescent="0.25">
      <c r="B7" s="1232" t="s">
        <v>8</v>
      </c>
      <c r="C7" s="2100">
        <v>35</v>
      </c>
      <c r="D7" s="2101"/>
      <c r="E7" s="2101"/>
      <c r="F7" s="2101"/>
      <c r="G7" s="2102"/>
      <c r="H7" s="2100">
        <v>4</v>
      </c>
      <c r="I7" s="2101"/>
      <c r="J7" s="2102"/>
      <c r="K7" s="2115">
        <v>0</v>
      </c>
      <c r="L7" s="2116"/>
      <c r="M7" s="2116"/>
      <c r="N7" s="2116"/>
      <c r="O7" s="2116"/>
      <c r="P7" s="2116"/>
      <c r="Q7" s="2117"/>
      <c r="R7" s="2100">
        <v>2</v>
      </c>
      <c r="S7" s="2101"/>
      <c r="T7" s="2101"/>
      <c r="U7" s="2101"/>
      <c r="V7" s="2101"/>
      <c r="W7" s="2101"/>
      <c r="X7" s="2101"/>
      <c r="Y7" s="2101"/>
      <c r="Z7" s="2101"/>
      <c r="AA7" s="2102"/>
      <c r="AB7" s="2103">
        <f>(AR153+AX153)/36</f>
        <v>0</v>
      </c>
      <c r="AC7" s="2104"/>
      <c r="AD7" s="2104"/>
      <c r="AE7" s="2104"/>
      <c r="AF7" s="2104"/>
      <c r="AG7" s="2104"/>
      <c r="AH7" s="2104"/>
      <c r="AI7" s="2104"/>
      <c r="AJ7" s="2104"/>
      <c r="AK7" s="2105"/>
      <c r="AL7" s="2100">
        <v>11</v>
      </c>
      <c r="AM7" s="2101"/>
      <c r="AN7" s="2101"/>
      <c r="AO7" s="2101"/>
      <c r="AP7" s="2101"/>
      <c r="AQ7" s="2101"/>
      <c r="AR7" s="2101"/>
      <c r="AS7" s="2101"/>
      <c r="AT7" s="2101"/>
      <c r="AU7" s="2101"/>
      <c r="AV7" s="2101"/>
      <c r="AW7" s="2102"/>
      <c r="AX7" s="2100">
        <f>SUM(C7:AR7)</f>
        <v>52</v>
      </c>
      <c r="AY7" s="2101"/>
      <c r="AZ7" s="2101"/>
      <c r="BA7" s="2101"/>
      <c r="BB7" s="2101"/>
      <c r="BC7" s="2101"/>
      <c r="BD7" s="2102"/>
    </row>
    <row r="8" spans="2:56" ht="20.100000000000001" customHeight="1" x14ac:dyDescent="0.25">
      <c r="B8" s="1232" t="s">
        <v>9</v>
      </c>
      <c r="C8" s="2100">
        <v>31</v>
      </c>
      <c r="D8" s="2101"/>
      <c r="E8" s="2101"/>
      <c r="F8" s="2101"/>
      <c r="G8" s="2102"/>
      <c r="H8" s="2100">
        <v>8</v>
      </c>
      <c r="I8" s="2101"/>
      <c r="J8" s="2102"/>
      <c r="K8" s="2115">
        <v>1</v>
      </c>
      <c r="L8" s="2116"/>
      <c r="M8" s="2116"/>
      <c r="N8" s="2116"/>
      <c r="O8" s="2116"/>
      <c r="P8" s="2116"/>
      <c r="Q8" s="2117"/>
      <c r="R8" s="2100">
        <v>2</v>
      </c>
      <c r="S8" s="2101"/>
      <c r="T8" s="2101"/>
      <c r="U8" s="2101"/>
      <c r="V8" s="2101"/>
      <c r="W8" s="2101"/>
      <c r="X8" s="2101"/>
      <c r="Y8" s="2101"/>
      <c r="Z8" s="2101"/>
      <c r="AA8" s="2102"/>
      <c r="AB8" s="2103">
        <f>(BD153+BI153)/36</f>
        <v>0</v>
      </c>
      <c r="AC8" s="2104"/>
      <c r="AD8" s="2104"/>
      <c r="AE8" s="2104"/>
      <c r="AF8" s="2104"/>
      <c r="AG8" s="2104"/>
      <c r="AH8" s="2104"/>
      <c r="AI8" s="2104"/>
      <c r="AJ8" s="2104"/>
      <c r="AK8" s="2105"/>
      <c r="AL8" s="2100">
        <v>10</v>
      </c>
      <c r="AM8" s="2101"/>
      <c r="AN8" s="2101"/>
      <c r="AO8" s="2101"/>
      <c r="AP8" s="2101"/>
      <c r="AQ8" s="2101"/>
      <c r="AR8" s="2101"/>
      <c r="AS8" s="2101"/>
      <c r="AT8" s="2101"/>
      <c r="AU8" s="2101"/>
      <c r="AV8" s="2101"/>
      <c r="AW8" s="2102"/>
      <c r="AX8" s="2100">
        <f>SUM(C8:AR8)</f>
        <v>52</v>
      </c>
      <c r="AY8" s="2101"/>
      <c r="AZ8" s="2101"/>
      <c r="BA8" s="2101"/>
      <c r="BB8" s="2101"/>
      <c r="BC8" s="2101"/>
      <c r="BD8" s="2102"/>
    </row>
    <row r="9" spans="2:56" ht="20.100000000000001" customHeight="1" x14ac:dyDescent="0.25">
      <c r="B9" s="1232" t="s">
        <v>122</v>
      </c>
      <c r="C9" s="2100">
        <v>21.5</v>
      </c>
      <c r="D9" s="2101"/>
      <c r="E9" s="2101"/>
      <c r="F9" s="2101"/>
      <c r="G9" s="2102"/>
      <c r="H9" s="2100">
        <v>8</v>
      </c>
      <c r="I9" s="2101"/>
      <c r="J9" s="2102"/>
      <c r="K9" s="2115">
        <v>4</v>
      </c>
      <c r="L9" s="2116"/>
      <c r="M9" s="2116"/>
      <c r="N9" s="2116"/>
      <c r="O9" s="2116"/>
      <c r="P9" s="2116"/>
      <c r="Q9" s="2117"/>
      <c r="R9" s="2100">
        <v>1.5</v>
      </c>
      <c r="S9" s="2101"/>
      <c r="T9" s="2101"/>
      <c r="U9" s="2101"/>
      <c r="V9" s="2101"/>
      <c r="W9" s="2101"/>
      <c r="X9" s="2101"/>
      <c r="Y9" s="2101"/>
      <c r="Z9" s="2101"/>
      <c r="AA9" s="2102"/>
      <c r="AB9" s="2103">
        <v>6</v>
      </c>
      <c r="AC9" s="2104"/>
      <c r="AD9" s="2104"/>
      <c r="AE9" s="2104"/>
      <c r="AF9" s="2104"/>
      <c r="AG9" s="2104"/>
      <c r="AH9" s="2104"/>
      <c r="AI9" s="2104"/>
      <c r="AJ9" s="2104"/>
      <c r="AK9" s="2105"/>
      <c r="AL9" s="2100">
        <v>2</v>
      </c>
      <c r="AM9" s="2101"/>
      <c r="AN9" s="2101"/>
      <c r="AO9" s="2101"/>
      <c r="AP9" s="2101"/>
      <c r="AQ9" s="2101"/>
      <c r="AR9" s="2101"/>
      <c r="AS9" s="2101"/>
      <c r="AT9" s="2101"/>
      <c r="AU9" s="2101"/>
      <c r="AV9" s="2101"/>
      <c r="AW9" s="2102"/>
      <c r="AX9" s="2100">
        <f>+AB9+AL9+R9+K9+H9+C9+O9</f>
        <v>43</v>
      </c>
      <c r="AY9" s="2101"/>
      <c r="AZ9" s="2101"/>
      <c r="BA9" s="2101"/>
      <c r="BB9" s="2101"/>
      <c r="BC9" s="2101"/>
      <c r="BD9" s="2102"/>
    </row>
    <row r="10" spans="2:56" ht="20.100000000000001" customHeight="1" thickBot="1" x14ac:dyDescent="0.3">
      <c r="B10" s="1233" t="s">
        <v>6</v>
      </c>
      <c r="C10" s="2091">
        <f>SUM(C6:G8)+C9</f>
        <v>127</v>
      </c>
      <c r="D10" s="2092"/>
      <c r="E10" s="2092"/>
      <c r="F10" s="2092"/>
      <c r="G10" s="2093"/>
      <c r="H10" s="2091">
        <f>SUM(H6:J8)+H9</f>
        <v>20</v>
      </c>
      <c r="I10" s="2092"/>
      <c r="J10" s="2093"/>
      <c r="K10" s="2139">
        <f>SUM(K6:N8)+K9</f>
        <v>5</v>
      </c>
      <c r="L10" s="2140"/>
      <c r="M10" s="2140"/>
      <c r="N10" s="2140"/>
      <c r="O10" s="2140"/>
      <c r="P10" s="2140"/>
      <c r="Q10" s="2141"/>
      <c r="R10" s="2091">
        <f>SUM(R6:AA8)+R9</f>
        <v>7</v>
      </c>
      <c r="S10" s="2092"/>
      <c r="T10" s="2092"/>
      <c r="U10" s="2092"/>
      <c r="V10" s="2092"/>
      <c r="W10" s="2092"/>
      <c r="X10" s="2092"/>
      <c r="Y10" s="2092"/>
      <c r="Z10" s="2092"/>
      <c r="AA10" s="2093"/>
      <c r="AB10" s="2097">
        <f>SUM(AB6:AG8)+AB9</f>
        <v>6</v>
      </c>
      <c r="AC10" s="2098"/>
      <c r="AD10" s="2098"/>
      <c r="AE10" s="2098"/>
      <c r="AF10" s="2098"/>
      <c r="AG10" s="2098"/>
      <c r="AH10" s="2098"/>
      <c r="AI10" s="2098"/>
      <c r="AJ10" s="2098"/>
      <c r="AK10" s="2099"/>
      <c r="AL10" s="2091">
        <f>SUM(AL6:AR8)+AL9</f>
        <v>34</v>
      </c>
      <c r="AM10" s="2092"/>
      <c r="AN10" s="2092"/>
      <c r="AO10" s="2092"/>
      <c r="AP10" s="2092"/>
      <c r="AQ10" s="2092"/>
      <c r="AR10" s="2092"/>
      <c r="AS10" s="2092"/>
      <c r="AT10" s="2092"/>
      <c r="AU10" s="2092"/>
      <c r="AV10" s="2092"/>
      <c r="AW10" s="2093"/>
      <c r="AX10" s="2091">
        <f>SUM(AX6:BD8)+AX9</f>
        <v>199</v>
      </c>
      <c r="AY10" s="2092"/>
      <c r="AZ10" s="2092"/>
      <c r="BA10" s="2092"/>
      <c r="BB10" s="2092"/>
      <c r="BC10" s="2092"/>
      <c r="BD10" s="2093"/>
    </row>
    <row r="12" spans="2:56" ht="43.5" customHeight="1" x14ac:dyDescent="0.25">
      <c r="B12" s="2124" t="s">
        <v>406</v>
      </c>
      <c r="C12" s="2124"/>
      <c r="D12" s="2124" t="s">
        <v>407</v>
      </c>
      <c r="E12" s="2124"/>
      <c r="F12" s="2124"/>
      <c r="G12" s="2124"/>
      <c r="H12" s="2124"/>
      <c r="I12" s="2124" t="s">
        <v>408</v>
      </c>
      <c r="J12" s="2124"/>
      <c r="K12" s="2124"/>
      <c r="L12" s="2124" t="s">
        <v>409</v>
      </c>
      <c r="M12" s="2124"/>
      <c r="N12" s="2124"/>
      <c r="O12" s="2124"/>
      <c r="P12" s="2046" t="s">
        <v>33</v>
      </c>
      <c r="Q12" s="2047"/>
      <c r="R12" s="2124" t="s">
        <v>410</v>
      </c>
      <c r="S12" s="2124"/>
      <c r="T12" s="2124"/>
      <c r="U12" s="2124"/>
      <c r="V12" s="2124"/>
      <c r="W12" s="2124"/>
      <c r="X12" s="2124"/>
      <c r="Y12" s="2124"/>
      <c r="Z12" s="2124"/>
      <c r="AA12" s="2124"/>
      <c r="AB12" s="2124"/>
    </row>
    <row r="13" spans="2:56" ht="41.25" customHeight="1" x14ac:dyDescent="0.25">
      <c r="B13" s="2125" t="s">
        <v>415</v>
      </c>
      <c r="C13" s="2126"/>
      <c r="D13" s="2127">
        <v>1476</v>
      </c>
      <c r="E13" s="2127"/>
      <c r="F13" s="2127"/>
      <c r="G13" s="2127"/>
      <c r="H13" s="2127"/>
      <c r="I13" s="2128"/>
      <c r="J13" s="2128"/>
      <c r="K13" s="2128"/>
      <c r="L13" s="2128"/>
      <c r="M13" s="2128"/>
      <c r="N13" s="2128"/>
      <c r="O13" s="2128"/>
      <c r="P13" s="2054"/>
      <c r="Q13" s="2049"/>
      <c r="R13" s="2127">
        <f>SUM(D13:P13)</f>
        <v>1476</v>
      </c>
      <c r="S13" s="2127"/>
      <c r="T13" s="2127"/>
      <c r="U13" s="2127"/>
      <c r="V13" s="2127"/>
      <c r="W13" s="2127"/>
      <c r="X13" s="2127"/>
      <c r="Y13" s="2127"/>
      <c r="Z13" s="2127"/>
      <c r="AA13" s="2127"/>
      <c r="AB13" s="2127"/>
    </row>
    <row r="14" spans="2:56" ht="37.5" customHeight="1" x14ac:dyDescent="0.25">
      <c r="B14" s="2129" t="s">
        <v>411</v>
      </c>
      <c r="C14" s="2130"/>
      <c r="D14" s="2128"/>
      <c r="E14" s="2128"/>
      <c r="F14" s="2128"/>
      <c r="G14" s="2128"/>
      <c r="H14" s="2128"/>
      <c r="I14" s="2127">
        <v>460</v>
      </c>
      <c r="J14" s="2127"/>
      <c r="K14" s="2127"/>
      <c r="L14" s="2127">
        <v>196</v>
      </c>
      <c r="M14" s="2127"/>
      <c r="N14" s="2127"/>
      <c r="O14" s="2127"/>
      <c r="P14" s="2054"/>
      <c r="Q14" s="2049"/>
      <c r="R14" s="2127">
        <f t="shared" ref="R14:R18" si="0">SUM(D14:P14)</f>
        <v>656</v>
      </c>
      <c r="S14" s="2127"/>
      <c r="T14" s="2127"/>
      <c r="U14" s="2127"/>
      <c r="V14" s="2127"/>
      <c r="W14" s="2127"/>
      <c r="X14" s="2127"/>
      <c r="Y14" s="2127"/>
      <c r="Z14" s="2127"/>
      <c r="AA14" s="2127"/>
      <c r="AB14" s="2127"/>
    </row>
    <row r="15" spans="2:56" ht="24.75" customHeight="1" x14ac:dyDescent="0.25">
      <c r="B15" s="2129" t="s">
        <v>412</v>
      </c>
      <c r="C15" s="2130"/>
      <c r="D15" s="2128"/>
      <c r="E15" s="2128"/>
      <c r="F15" s="2128"/>
      <c r="G15" s="2128"/>
      <c r="H15" s="2128"/>
      <c r="I15" s="2127">
        <v>516</v>
      </c>
      <c r="J15" s="2127"/>
      <c r="K15" s="2127"/>
      <c r="L15" s="2127">
        <v>670</v>
      </c>
      <c r="M15" s="2127"/>
      <c r="N15" s="2127"/>
      <c r="O15" s="2127"/>
      <c r="P15" s="2054"/>
      <c r="Q15" s="2049"/>
      <c r="R15" s="2127">
        <f t="shared" si="0"/>
        <v>1186</v>
      </c>
      <c r="S15" s="2127"/>
      <c r="T15" s="2127"/>
      <c r="U15" s="2127"/>
      <c r="V15" s="2127"/>
      <c r="W15" s="2127"/>
      <c r="X15" s="2127"/>
      <c r="Y15" s="2127"/>
      <c r="Z15" s="2127"/>
      <c r="AA15" s="2127"/>
      <c r="AB15" s="2127"/>
    </row>
    <row r="16" spans="2:56" ht="28.5" customHeight="1" x14ac:dyDescent="0.25">
      <c r="B16" s="2125" t="s">
        <v>416</v>
      </c>
      <c r="C16" s="2131"/>
      <c r="D16" s="2128"/>
      <c r="E16" s="2128"/>
      <c r="F16" s="2128"/>
      <c r="G16" s="2128"/>
      <c r="H16" s="2128"/>
      <c r="I16" s="2127">
        <v>1076</v>
      </c>
      <c r="J16" s="2127"/>
      <c r="K16" s="2127"/>
      <c r="L16" s="2127">
        <v>430</v>
      </c>
      <c r="M16" s="2127"/>
      <c r="N16" s="2127"/>
      <c r="O16" s="2127"/>
      <c r="P16" s="2054"/>
      <c r="Q16" s="2049"/>
      <c r="R16" s="2127">
        <f t="shared" si="0"/>
        <v>1506</v>
      </c>
      <c r="S16" s="2127"/>
      <c r="T16" s="2127"/>
      <c r="U16" s="2127"/>
      <c r="V16" s="2127"/>
      <c r="W16" s="2127"/>
      <c r="X16" s="2127"/>
      <c r="Y16" s="2127"/>
      <c r="Z16" s="2127"/>
      <c r="AA16" s="2127"/>
      <c r="AB16" s="2127"/>
    </row>
    <row r="17" spans="2:28" ht="29.25" customHeight="1" x14ac:dyDescent="0.25">
      <c r="B17" s="2125" t="s">
        <v>417</v>
      </c>
      <c r="C17" s="2131"/>
      <c r="D17" s="2133"/>
      <c r="E17" s="2134"/>
      <c r="F17" s="2134"/>
      <c r="G17" s="2134"/>
      <c r="H17" s="2135"/>
      <c r="I17" s="2136">
        <v>900</v>
      </c>
      <c r="J17" s="2137"/>
      <c r="K17" s="2138"/>
      <c r="L17" s="2133"/>
      <c r="M17" s="2134"/>
      <c r="N17" s="2134"/>
      <c r="O17" s="2135"/>
      <c r="P17" s="2054"/>
      <c r="Q17" s="2049"/>
      <c r="R17" s="2136">
        <f t="shared" ref="R17" si="1">SUM(D17:P17)</f>
        <v>900</v>
      </c>
      <c r="S17" s="2137"/>
      <c r="T17" s="2137"/>
      <c r="U17" s="2137"/>
      <c r="V17" s="2137"/>
      <c r="W17" s="2137"/>
      <c r="X17" s="2137"/>
      <c r="Y17" s="2137"/>
      <c r="Z17" s="2137"/>
      <c r="AA17" s="2137"/>
      <c r="AB17" s="2138"/>
    </row>
    <row r="18" spans="2:28" ht="38.25" customHeight="1" x14ac:dyDescent="0.25">
      <c r="B18" s="2129" t="s">
        <v>413</v>
      </c>
      <c r="C18" s="2130"/>
      <c r="D18" s="2128"/>
      <c r="E18" s="2128"/>
      <c r="F18" s="2128"/>
      <c r="G18" s="2128"/>
      <c r="H18" s="2128"/>
      <c r="I18" s="2128"/>
      <c r="J18" s="2128"/>
      <c r="K18" s="2128"/>
      <c r="L18" s="2128"/>
      <c r="M18" s="2128"/>
      <c r="N18" s="2128"/>
      <c r="O18" s="2128"/>
      <c r="P18" s="2048">
        <v>216</v>
      </c>
      <c r="Q18" s="2049"/>
      <c r="R18" s="2127">
        <f t="shared" si="0"/>
        <v>216</v>
      </c>
      <c r="S18" s="2127"/>
      <c r="T18" s="2127"/>
      <c r="U18" s="2127"/>
      <c r="V18" s="2127"/>
      <c r="W18" s="2127"/>
      <c r="X18" s="2127"/>
      <c r="Y18" s="2127"/>
      <c r="Z18" s="2127"/>
      <c r="AA18" s="2127"/>
      <c r="AB18" s="2127"/>
    </row>
    <row r="19" spans="2:28" ht="20.25" customHeight="1" x14ac:dyDescent="0.25">
      <c r="B19" s="2132" t="s">
        <v>414</v>
      </c>
      <c r="C19" s="2132"/>
      <c r="D19" s="2127">
        <f>SUM(D13:H18)</f>
        <v>1476</v>
      </c>
      <c r="E19" s="2127"/>
      <c r="F19" s="2127"/>
      <c r="G19" s="2127"/>
      <c r="H19" s="2127"/>
      <c r="I19" s="2127">
        <f>SUM(I13:K18)</f>
        <v>2952</v>
      </c>
      <c r="J19" s="2127"/>
      <c r="K19" s="2127"/>
      <c r="L19" s="2127">
        <f>SUM(L13:O18)</f>
        <v>1296</v>
      </c>
      <c r="M19" s="2127"/>
      <c r="N19" s="2127"/>
      <c r="O19" s="2127"/>
      <c r="P19" s="2048">
        <f>SUM(P13:P18)</f>
        <v>216</v>
      </c>
      <c r="Q19" s="2048"/>
      <c r="R19" s="2127">
        <f>SUM(R13:AB18)</f>
        <v>5940</v>
      </c>
      <c r="S19" s="2127"/>
      <c r="T19" s="2127"/>
      <c r="U19" s="2127"/>
      <c r="V19" s="2127"/>
      <c r="W19" s="2127"/>
      <c r="X19" s="2127"/>
      <c r="Y19" s="2127"/>
      <c r="Z19" s="2127"/>
      <c r="AA19" s="2127"/>
      <c r="AB19" s="2127"/>
    </row>
  </sheetData>
  <mergeCells count="91">
    <mergeCell ref="K9:Q9"/>
    <mergeCell ref="K10:Q10"/>
    <mergeCell ref="B2:AX2"/>
    <mergeCell ref="R3:AA4"/>
    <mergeCell ref="AB3:AK4"/>
    <mergeCell ref="AL3:AW4"/>
    <mergeCell ref="AX3:BD4"/>
    <mergeCell ref="B3:B4"/>
    <mergeCell ref="C3:G4"/>
    <mergeCell ref="H3:J4"/>
    <mergeCell ref="K3:P4"/>
    <mergeCell ref="AL5:AW5"/>
    <mergeCell ref="AX5:BD5"/>
    <mergeCell ref="C5:G5"/>
    <mergeCell ref="H5:J5"/>
    <mergeCell ref="R5:AA5"/>
    <mergeCell ref="B19:C19"/>
    <mergeCell ref="D19:H19"/>
    <mergeCell ref="I19:K19"/>
    <mergeCell ref="L19:O19"/>
    <mergeCell ref="R12:AB12"/>
    <mergeCell ref="R13:AB13"/>
    <mergeCell ref="R14:AB14"/>
    <mergeCell ref="R15:AB15"/>
    <mergeCell ref="R16:AB16"/>
    <mergeCell ref="R18:AB18"/>
    <mergeCell ref="R19:AB19"/>
    <mergeCell ref="B17:C17"/>
    <mergeCell ref="D17:H17"/>
    <mergeCell ref="I17:K17"/>
    <mergeCell ref="L17:O17"/>
    <mergeCell ref="R17:AB17"/>
    <mergeCell ref="B16:C16"/>
    <mergeCell ref="D16:H16"/>
    <mergeCell ref="I16:K16"/>
    <mergeCell ref="L16:O16"/>
    <mergeCell ref="B18:C18"/>
    <mergeCell ref="D18:H18"/>
    <mergeCell ref="I18:K18"/>
    <mergeCell ref="L18:O18"/>
    <mergeCell ref="B14:C14"/>
    <mergeCell ref="D14:H14"/>
    <mergeCell ref="I14:K14"/>
    <mergeCell ref="L14:O14"/>
    <mergeCell ref="B15:C15"/>
    <mergeCell ref="D15:H15"/>
    <mergeCell ref="I15:K15"/>
    <mergeCell ref="L15:O15"/>
    <mergeCell ref="B12:C12"/>
    <mergeCell ref="D12:H12"/>
    <mergeCell ref="I12:K12"/>
    <mergeCell ref="L12:O12"/>
    <mergeCell ref="B13:C13"/>
    <mergeCell ref="D13:H13"/>
    <mergeCell ref="I13:K13"/>
    <mergeCell ref="L13:O13"/>
    <mergeCell ref="AB5:AK5"/>
    <mergeCell ref="K5:Q5"/>
    <mergeCell ref="AL6:AW6"/>
    <mergeCell ref="H8:J8"/>
    <mergeCell ref="R8:AA8"/>
    <mergeCell ref="AB8:AK8"/>
    <mergeCell ref="K8:Q8"/>
    <mergeCell ref="AX6:BD6"/>
    <mergeCell ref="C7:G7"/>
    <mergeCell ref="H7:J7"/>
    <mergeCell ref="R7:AA7"/>
    <mergeCell ref="AB7:AK7"/>
    <mergeCell ref="AL7:AW7"/>
    <mergeCell ref="AX7:BD7"/>
    <mergeCell ref="C6:G6"/>
    <mergeCell ref="H6:J6"/>
    <mergeCell ref="AB6:AK6"/>
    <mergeCell ref="K6:Q6"/>
    <mergeCell ref="K7:Q7"/>
    <mergeCell ref="AL10:AW10"/>
    <mergeCell ref="AX10:BD10"/>
    <mergeCell ref="R6:AA6"/>
    <mergeCell ref="C10:G10"/>
    <mergeCell ref="H10:J10"/>
    <mergeCell ref="R10:AA10"/>
    <mergeCell ref="AB10:AK10"/>
    <mergeCell ref="AL8:AW8"/>
    <mergeCell ref="AX8:BD8"/>
    <mergeCell ref="C9:G9"/>
    <mergeCell ref="H9:J9"/>
    <mergeCell ref="R9:AA9"/>
    <mergeCell ref="AB9:AK9"/>
    <mergeCell ref="AL9:AW9"/>
    <mergeCell ref="AX9:BD9"/>
    <mergeCell ref="C8:G8"/>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363"/>
  <sheetViews>
    <sheetView tabSelected="1" view="pageBreakPreview" topLeftCell="A13" zoomScale="110" zoomScaleNormal="100" zoomScaleSheetLayoutView="110" zoomScalePageLayoutView="145" workbookViewId="0">
      <selection activeCell="Z375" sqref="Z375"/>
    </sheetView>
  </sheetViews>
  <sheetFormatPr defaultRowHeight="10.5" x14ac:dyDescent="0.2"/>
  <cols>
    <col min="1" max="1" width="5" style="15" customWidth="1"/>
    <col min="2" max="3" width="3.7109375" style="15" customWidth="1"/>
    <col min="4" max="4" width="2.7109375" style="15" customWidth="1"/>
    <col min="5" max="5" width="3.7109375" style="15" hidden="1" customWidth="1"/>
    <col min="6" max="6" width="4.85546875" style="15" hidden="1" customWidth="1"/>
    <col min="7" max="7" width="1.42578125" style="15" hidden="1" customWidth="1"/>
    <col min="8" max="8" width="0.140625" style="15" hidden="1" customWidth="1"/>
    <col min="9" max="9" width="5.5703125" style="19" customWidth="1"/>
    <col min="10" max="12" width="2.7109375" style="40" customWidth="1"/>
    <col min="13" max="13" width="3" style="40" customWidth="1"/>
    <col min="14" max="14" width="2.7109375" style="40" customWidth="1"/>
    <col min="15" max="16" width="2.5703125" style="40" customWidth="1"/>
    <col min="17" max="17" width="2.42578125" style="40" customWidth="1"/>
    <col min="18" max="18" width="4.140625" style="58" hidden="1" customWidth="1"/>
    <col min="19" max="19" width="0.140625" style="58" hidden="1" customWidth="1"/>
    <col min="20" max="20" width="3.7109375" style="40" customWidth="1"/>
    <col min="21" max="22" width="3" style="44" customWidth="1"/>
    <col min="23" max="23" width="2.85546875" style="40" customWidth="1"/>
    <col min="24" max="24" width="3.5703125" style="40" customWidth="1"/>
    <col min="25" max="25" width="3.7109375" style="40" customWidth="1"/>
    <col min="26" max="26" width="3.85546875" style="40" customWidth="1"/>
    <col min="27" max="27" width="3.28515625" style="40" customWidth="1"/>
    <col min="28" max="28" width="3.5703125" style="40" customWidth="1"/>
    <col min="29" max="29" width="4" style="44" hidden="1" customWidth="1"/>
    <col min="30" max="30" width="3.140625" style="40" hidden="1" customWidth="1"/>
    <col min="31" max="31" width="2.28515625" style="44" hidden="1" customWidth="1"/>
    <col min="32" max="32" width="2.85546875" style="40" hidden="1" customWidth="1"/>
    <col min="33" max="33" width="0.140625" style="40" hidden="1" customWidth="1"/>
    <col min="34" max="34" width="1.7109375" style="40" hidden="1" customWidth="1"/>
    <col min="35" max="35" width="3.28515625" style="40" hidden="1" customWidth="1"/>
    <col min="36" max="36" width="2.5703125" style="44" hidden="1" customWidth="1"/>
    <col min="37" max="37" width="2.140625" style="44" hidden="1" customWidth="1"/>
    <col min="38" max="38" width="3.42578125" style="40" hidden="1" customWidth="1"/>
    <col min="39" max="39" width="1.28515625" style="40" hidden="1" customWidth="1"/>
    <col min="40" max="40" width="1.85546875" style="40" hidden="1" customWidth="1"/>
    <col min="41" max="41" width="3.42578125" style="40" customWidth="1"/>
    <col min="42" max="42" width="0.85546875" style="40" hidden="1" customWidth="1"/>
    <col min="43" max="43" width="4" style="40" customWidth="1"/>
    <col min="44" max="44" width="3.5703125" style="40" customWidth="1"/>
    <col min="45" max="45" width="2.85546875" style="40" customWidth="1"/>
    <col min="46" max="46" width="2.5703125" style="40" customWidth="1"/>
    <col min="47" max="47" width="3.7109375" style="40" customWidth="1"/>
    <col min="48" max="48" width="2.85546875" style="18" customWidth="1"/>
    <col min="49" max="49" width="2.7109375" style="44" customWidth="1"/>
    <col min="50" max="50" width="2.5703125" style="44" customWidth="1"/>
    <col min="51" max="51" width="2.85546875" style="40" customWidth="1"/>
    <col min="52" max="52" width="3.140625" style="40" customWidth="1"/>
    <col min="53" max="53" width="2.5703125" style="40" customWidth="1"/>
    <col min="54" max="54" width="3" style="40" customWidth="1"/>
    <col min="55" max="55" width="2.42578125" style="44" customWidth="1"/>
    <col min="56" max="56" width="2.5703125" style="44" customWidth="1"/>
    <col min="57" max="57" width="3" style="40" customWidth="1"/>
    <col min="58" max="58" width="3.140625" style="40" customWidth="1"/>
    <col min="59" max="59" width="2.42578125" style="40" customWidth="1"/>
    <col min="60" max="60" width="3" style="40" customWidth="1"/>
    <col min="61" max="61" width="2.7109375" style="44" customWidth="1"/>
    <col min="62" max="62" width="2.140625" style="44" customWidth="1"/>
    <col min="63" max="63" width="2.7109375" style="40" customWidth="1"/>
    <col min="64" max="64" width="3" style="40" customWidth="1"/>
    <col min="65" max="65" width="3.140625" style="40" customWidth="1"/>
    <col min="66" max="66" width="3" style="40" customWidth="1"/>
    <col min="67" max="67" width="2.42578125" style="44" customWidth="1"/>
    <col min="68" max="68" width="2.7109375" style="44" customWidth="1"/>
    <col min="69" max="69" width="3.28515625" style="40" customWidth="1"/>
    <col min="70" max="70" width="3" style="40" customWidth="1"/>
    <col min="71" max="71" width="2.42578125" style="40" customWidth="1"/>
    <col min="72" max="72" width="5.140625" style="40" hidden="1" customWidth="1"/>
    <col min="73" max="73" width="2.85546875" style="44" hidden="1" customWidth="1"/>
    <col min="74" max="76" width="2.85546875" style="40" hidden="1" customWidth="1"/>
    <col min="77" max="77" width="5.5703125" style="40" hidden="1" customWidth="1"/>
    <col min="78" max="78" width="2.85546875" style="44" hidden="1" customWidth="1"/>
    <col min="79" max="80" width="2.85546875" style="40" hidden="1" customWidth="1"/>
    <col min="81" max="81" width="7" style="40" hidden="1" customWidth="1"/>
    <col min="82" max="82" width="3" style="15" customWidth="1"/>
    <col min="83" max="83" width="2.5703125" style="15" customWidth="1"/>
    <col min="84" max="84" width="2.28515625" style="15" customWidth="1"/>
    <col min="85" max="85" width="3.28515625" style="15" customWidth="1"/>
    <col min="86" max="86" width="3.140625" style="15" customWidth="1"/>
    <col min="87" max="87" width="2.28515625" style="15" customWidth="1"/>
    <col min="88" max="88" width="3.42578125" style="15" customWidth="1"/>
    <col min="89" max="90" width="2.5703125" style="15" customWidth="1"/>
    <col min="91" max="91" width="3.7109375" style="15" customWidth="1"/>
    <col min="92" max="92" width="3" style="15" customWidth="1"/>
    <col min="93" max="93" width="1.7109375" style="15" customWidth="1"/>
    <col min="94" max="94" width="5" style="15" hidden="1" customWidth="1"/>
    <col min="95" max="95" width="6.7109375" style="15" hidden="1" customWidth="1"/>
    <col min="96" max="96" width="0.140625" style="15" customWidth="1"/>
    <col min="97" max="97" width="9.140625" style="15" hidden="1" customWidth="1"/>
    <col min="98" max="311" width="9.140625" style="15"/>
    <col min="312" max="312" width="8.85546875" style="15" customWidth="1"/>
    <col min="313" max="319" width="4.140625" style="15" customWidth="1"/>
    <col min="320" max="320" width="7.85546875" style="15" customWidth="1"/>
    <col min="321" max="321" width="11.28515625" style="15" customWidth="1"/>
    <col min="322" max="326" width="2.140625" style="15" customWidth="1"/>
    <col min="327" max="327" width="0" style="15" hidden="1" customWidth="1"/>
    <col min="328" max="328" width="4.7109375" style="15" customWidth="1"/>
    <col min="329" max="329" width="3.85546875" style="15" customWidth="1"/>
    <col min="330" max="330" width="0" style="15" hidden="1" customWidth="1"/>
    <col min="331" max="331" width="4.85546875" style="15" customWidth="1"/>
    <col min="332" max="333" width="5.140625" style="15" customWidth="1"/>
    <col min="334" max="338" width="6.7109375" style="15" customWidth="1"/>
    <col min="339" max="339" width="0" style="15" hidden="1" customWidth="1"/>
    <col min="340" max="340" width="4.85546875" style="15" customWidth="1"/>
    <col min="341" max="348" width="4.140625" style="15" customWidth="1"/>
    <col min="349" max="567" width="9.140625" style="15"/>
    <col min="568" max="568" width="8.85546875" style="15" customWidth="1"/>
    <col min="569" max="575" width="4.140625" style="15" customWidth="1"/>
    <col min="576" max="576" width="7.85546875" style="15" customWidth="1"/>
    <col min="577" max="577" width="11.28515625" style="15" customWidth="1"/>
    <col min="578" max="582" width="2.140625" style="15" customWidth="1"/>
    <col min="583" max="583" width="0" style="15" hidden="1" customWidth="1"/>
    <col min="584" max="584" width="4.7109375" style="15" customWidth="1"/>
    <col min="585" max="585" width="3.85546875" style="15" customWidth="1"/>
    <col min="586" max="586" width="0" style="15" hidden="1" customWidth="1"/>
    <col min="587" max="587" width="4.85546875" style="15" customWidth="1"/>
    <col min="588" max="589" width="5.140625" style="15" customWidth="1"/>
    <col min="590" max="594" width="6.7109375" style="15" customWidth="1"/>
    <col min="595" max="595" width="0" style="15" hidden="1" customWidth="1"/>
    <col min="596" max="596" width="4.85546875" style="15" customWidth="1"/>
    <col min="597" max="604" width="4.140625" style="15" customWidth="1"/>
    <col min="605" max="823" width="9.140625" style="15"/>
    <col min="824" max="824" width="8.85546875" style="15" customWidth="1"/>
    <col min="825" max="831" width="4.140625" style="15" customWidth="1"/>
    <col min="832" max="832" width="7.85546875" style="15" customWidth="1"/>
    <col min="833" max="833" width="11.28515625" style="15" customWidth="1"/>
    <col min="834" max="838" width="2.140625" style="15" customWidth="1"/>
    <col min="839" max="839" width="0" style="15" hidden="1" customWidth="1"/>
    <col min="840" max="840" width="4.7109375" style="15" customWidth="1"/>
    <col min="841" max="841" width="3.85546875" style="15" customWidth="1"/>
    <col min="842" max="842" width="0" style="15" hidden="1" customWidth="1"/>
    <col min="843" max="843" width="4.85546875" style="15" customWidth="1"/>
    <col min="844" max="845" width="5.140625" style="15" customWidth="1"/>
    <col min="846" max="850" width="6.7109375" style="15" customWidth="1"/>
    <col min="851" max="851" width="0" style="15" hidden="1" customWidth="1"/>
    <col min="852" max="852" width="4.85546875" style="15" customWidth="1"/>
    <col min="853" max="860" width="4.140625" style="15" customWidth="1"/>
    <col min="861" max="1079" width="9.140625" style="15"/>
    <col min="1080" max="1080" width="8.85546875" style="15" customWidth="1"/>
    <col min="1081" max="1087" width="4.140625" style="15" customWidth="1"/>
    <col min="1088" max="1088" width="7.85546875" style="15" customWidth="1"/>
    <col min="1089" max="1089" width="11.28515625" style="15" customWidth="1"/>
    <col min="1090" max="1094" width="2.140625" style="15" customWidth="1"/>
    <col min="1095" max="1095" width="0" style="15" hidden="1" customWidth="1"/>
    <col min="1096" max="1096" width="4.7109375" style="15" customWidth="1"/>
    <col min="1097" max="1097" width="3.85546875" style="15" customWidth="1"/>
    <col min="1098" max="1098" width="0" style="15" hidden="1" customWidth="1"/>
    <col min="1099" max="1099" width="4.85546875" style="15" customWidth="1"/>
    <col min="1100" max="1101" width="5.140625" style="15" customWidth="1"/>
    <col min="1102" max="1106" width="6.7109375" style="15" customWidth="1"/>
    <col min="1107" max="1107" width="0" style="15" hidden="1" customWidth="1"/>
    <col min="1108" max="1108" width="4.85546875" style="15" customWidth="1"/>
    <col min="1109" max="1116" width="4.140625" style="15" customWidth="1"/>
    <col min="1117" max="1335" width="9.140625" style="15"/>
    <col min="1336" max="1336" width="8.85546875" style="15" customWidth="1"/>
    <col min="1337" max="1343" width="4.140625" style="15" customWidth="1"/>
    <col min="1344" max="1344" width="7.85546875" style="15" customWidth="1"/>
    <col min="1345" max="1345" width="11.28515625" style="15" customWidth="1"/>
    <col min="1346" max="1350" width="2.140625" style="15" customWidth="1"/>
    <col min="1351" max="1351" width="0" style="15" hidden="1" customWidth="1"/>
    <col min="1352" max="1352" width="4.7109375" style="15" customWidth="1"/>
    <col min="1353" max="1353" width="3.85546875" style="15" customWidth="1"/>
    <col min="1354" max="1354" width="0" style="15" hidden="1" customWidth="1"/>
    <col min="1355" max="1355" width="4.85546875" style="15" customWidth="1"/>
    <col min="1356" max="1357" width="5.140625" style="15" customWidth="1"/>
    <col min="1358" max="1362" width="6.7109375" style="15" customWidth="1"/>
    <col min="1363" max="1363" width="0" style="15" hidden="1" customWidth="1"/>
    <col min="1364" max="1364" width="4.85546875" style="15" customWidth="1"/>
    <col min="1365" max="1372" width="4.140625" style="15" customWidth="1"/>
    <col min="1373" max="1591" width="9.140625" style="15"/>
    <col min="1592" max="1592" width="8.85546875" style="15" customWidth="1"/>
    <col min="1593" max="1599" width="4.140625" style="15" customWidth="1"/>
    <col min="1600" max="1600" width="7.85546875" style="15" customWidth="1"/>
    <col min="1601" max="1601" width="11.28515625" style="15" customWidth="1"/>
    <col min="1602" max="1606" width="2.140625" style="15" customWidth="1"/>
    <col min="1607" max="1607" width="0" style="15" hidden="1" customWidth="1"/>
    <col min="1608" max="1608" width="4.7109375" style="15" customWidth="1"/>
    <col min="1609" max="1609" width="3.85546875" style="15" customWidth="1"/>
    <col min="1610" max="1610" width="0" style="15" hidden="1" customWidth="1"/>
    <col min="1611" max="1611" width="4.85546875" style="15" customWidth="1"/>
    <col min="1612" max="1613" width="5.140625" style="15" customWidth="1"/>
    <col min="1614" max="1618" width="6.7109375" style="15" customWidth="1"/>
    <col min="1619" max="1619" width="0" style="15" hidden="1" customWidth="1"/>
    <col min="1620" max="1620" width="4.85546875" style="15" customWidth="1"/>
    <col min="1621" max="1628" width="4.140625" style="15" customWidth="1"/>
    <col min="1629" max="1847" width="9.140625" style="15"/>
    <col min="1848" max="1848" width="8.85546875" style="15" customWidth="1"/>
    <col min="1849" max="1855" width="4.140625" style="15" customWidth="1"/>
    <col min="1856" max="1856" width="7.85546875" style="15" customWidth="1"/>
    <col min="1857" max="1857" width="11.28515625" style="15" customWidth="1"/>
    <col min="1858" max="1862" width="2.140625" style="15" customWidth="1"/>
    <col min="1863" max="1863" width="0" style="15" hidden="1" customWidth="1"/>
    <col min="1864" max="1864" width="4.7109375" style="15" customWidth="1"/>
    <col min="1865" max="1865" width="3.85546875" style="15" customWidth="1"/>
    <col min="1866" max="1866" width="0" style="15" hidden="1" customWidth="1"/>
    <col min="1867" max="1867" width="4.85546875" style="15" customWidth="1"/>
    <col min="1868" max="1869" width="5.140625" style="15" customWidth="1"/>
    <col min="1870" max="1874" width="6.7109375" style="15" customWidth="1"/>
    <col min="1875" max="1875" width="0" style="15" hidden="1" customWidth="1"/>
    <col min="1876" max="1876" width="4.85546875" style="15" customWidth="1"/>
    <col min="1877" max="1884" width="4.140625" style="15" customWidth="1"/>
    <col min="1885" max="2103" width="9.140625" style="15"/>
    <col min="2104" max="2104" width="8.85546875" style="15" customWidth="1"/>
    <col min="2105" max="2111" width="4.140625" style="15" customWidth="1"/>
    <col min="2112" max="2112" width="7.85546875" style="15" customWidth="1"/>
    <col min="2113" max="2113" width="11.28515625" style="15" customWidth="1"/>
    <col min="2114" max="2118" width="2.140625" style="15" customWidth="1"/>
    <col min="2119" max="2119" width="0" style="15" hidden="1" customWidth="1"/>
    <col min="2120" max="2120" width="4.7109375" style="15" customWidth="1"/>
    <col min="2121" max="2121" width="3.85546875" style="15" customWidth="1"/>
    <col min="2122" max="2122" width="0" style="15" hidden="1" customWidth="1"/>
    <col min="2123" max="2123" width="4.85546875" style="15" customWidth="1"/>
    <col min="2124" max="2125" width="5.140625" style="15" customWidth="1"/>
    <col min="2126" max="2130" width="6.7109375" style="15" customWidth="1"/>
    <col min="2131" max="2131" width="0" style="15" hidden="1" customWidth="1"/>
    <col min="2132" max="2132" width="4.85546875" style="15" customWidth="1"/>
    <col min="2133" max="2140" width="4.140625" style="15" customWidth="1"/>
    <col min="2141" max="2359" width="9.140625" style="15"/>
    <col min="2360" max="2360" width="8.85546875" style="15" customWidth="1"/>
    <col min="2361" max="2367" width="4.140625" style="15" customWidth="1"/>
    <col min="2368" max="2368" width="7.85546875" style="15" customWidth="1"/>
    <col min="2369" max="2369" width="11.28515625" style="15" customWidth="1"/>
    <col min="2370" max="2374" width="2.140625" style="15" customWidth="1"/>
    <col min="2375" max="2375" width="0" style="15" hidden="1" customWidth="1"/>
    <col min="2376" max="2376" width="4.7109375" style="15" customWidth="1"/>
    <col min="2377" max="2377" width="3.85546875" style="15" customWidth="1"/>
    <col min="2378" max="2378" width="0" style="15" hidden="1" customWidth="1"/>
    <col min="2379" max="2379" width="4.85546875" style="15" customWidth="1"/>
    <col min="2380" max="2381" width="5.140625" style="15" customWidth="1"/>
    <col min="2382" max="2386" width="6.7109375" style="15" customWidth="1"/>
    <col min="2387" max="2387" width="0" style="15" hidden="1" customWidth="1"/>
    <col min="2388" max="2388" width="4.85546875" style="15" customWidth="1"/>
    <col min="2389" max="2396" width="4.140625" style="15" customWidth="1"/>
    <col min="2397" max="2615" width="9.140625" style="15"/>
    <col min="2616" max="2616" width="8.85546875" style="15" customWidth="1"/>
    <col min="2617" max="2623" width="4.140625" style="15" customWidth="1"/>
    <col min="2624" max="2624" width="7.85546875" style="15" customWidth="1"/>
    <col min="2625" max="2625" width="11.28515625" style="15" customWidth="1"/>
    <col min="2626" max="2630" width="2.140625" style="15" customWidth="1"/>
    <col min="2631" max="2631" width="0" style="15" hidden="1" customWidth="1"/>
    <col min="2632" max="2632" width="4.7109375" style="15" customWidth="1"/>
    <col min="2633" max="2633" width="3.85546875" style="15" customWidth="1"/>
    <col min="2634" max="2634" width="0" style="15" hidden="1" customWidth="1"/>
    <col min="2635" max="2635" width="4.85546875" style="15" customWidth="1"/>
    <col min="2636" max="2637" width="5.140625" style="15" customWidth="1"/>
    <col min="2638" max="2642" width="6.7109375" style="15" customWidth="1"/>
    <col min="2643" max="2643" width="0" style="15" hidden="1" customWidth="1"/>
    <col min="2644" max="2644" width="4.85546875" style="15" customWidth="1"/>
    <col min="2645" max="2652" width="4.140625" style="15" customWidth="1"/>
    <col min="2653" max="2871" width="9.140625" style="15"/>
    <col min="2872" max="2872" width="8.85546875" style="15" customWidth="1"/>
    <col min="2873" max="2879" width="4.140625" style="15" customWidth="1"/>
    <col min="2880" max="2880" width="7.85546875" style="15" customWidth="1"/>
    <col min="2881" max="2881" width="11.28515625" style="15" customWidth="1"/>
    <col min="2882" max="2886" width="2.140625" style="15" customWidth="1"/>
    <col min="2887" max="2887" width="0" style="15" hidden="1" customWidth="1"/>
    <col min="2888" max="2888" width="4.7109375" style="15" customWidth="1"/>
    <col min="2889" max="2889" width="3.85546875" style="15" customWidth="1"/>
    <col min="2890" max="2890" width="0" style="15" hidden="1" customWidth="1"/>
    <col min="2891" max="2891" width="4.85546875" style="15" customWidth="1"/>
    <col min="2892" max="2893" width="5.140625" style="15" customWidth="1"/>
    <col min="2894" max="2898" width="6.7109375" style="15" customWidth="1"/>
    <col min="2899" max="2899" width="0" style="15" hidden="1" customWidth="1"/>
    <col min="2900" max="2900" width="4.85546875" style="15" customWidth="1"/>
    <col min="2901" max="2908" width="4.140625" style="15" customWidth="1"/>
    <col min="2909" max="3127" width="9.140625" style="15"/>
    <col min="3128" max="3128" width="8.85546875" style="15" customWidth="1"/>
    <col min="3129" max="3135" width="4.140625" style="15" customWidth="1"/>
    <col min="3136" max="3136" width="7.85546875" style="15" customWidth="1"/>
    <col min="3137" max="3137" width="11.28515625" style="15" customWidth="1"/>
    <col min="3138" max="3142" width="2.140625" style="15" customWidth="1"/>
    <col min="3143" max="3143" width="0" style="15" hidden="1" customWidth="1"/>
    <col min="3144" max="3144" width="4.7109375" style="15" customWidth="1"/>
    <col min="3145" max="3145" width="3.85546875" style="15" customWidth="1"/>
    <col min="3146" max="3146" width="0" style="15" hidden="1" customWidth="1"/>
    <col min="3147" max="3147" width="4.85546875" style="15" customWidth="1"/>
    <col min="3148" max="3149" width="5.140625" style="15" customWidth="1"/>
    <col min="3150" max="3154" width="6.7109375" style="15" customWidth="1"/>
    <col min="3155" max="3155" width="0" style="15" hidden="1" customWidth="1"/>
    <col min="3156" max="3156" width="4.85546875" style="15" customWidth="1"/>
    <col min="3157" max="3164" width="4.140625" style="15" customWidth="1"/>
    <col min="3165" max="3383" width="9.140625" style="15"/>
    <col min="3384" max="3384" width="8.85546875" style="15" customWidth="1"/>
    <col min="3385" max="3391" width="4.140625" style="15" customWidth="1"/>
    <col min="3392" max="3392" width="7.85546875" style="15" customWidth="1"/>
    <col min="3393" max="3393" width="11.28515625" style="15" customWidth="1"/>
    <col min="3394" max="3398" width="2.140625" style="15" customWidth="1"/>
    <col min="3399" max="3399" width="0" style="15" hidden="1" customWidth="1"/>
    <col min="3400" max="3400" width="4.7109375" style="15" customWidth="1"/>
    <col min="3401" max="3401" width="3.85546875" style="15" customWidth="1"/>
    <col min="3402" max="3402" width="0" style="15" hidden="1" customWidth="1"/>
    <col min="3403" max="3403" width="4.85546875" style="15" customWidth="1"/>
    <col min="3404" max="3405" width="5.140625" style="15" customWidth="1"/>
    <col min="3406" max="3410" width="6.7109375" style="15" customWidth="1"/>
    <col min="3411" max="3411" width="0" style="15" hidden="1" customWidth="1"/>
    <col min="3412" max="3412" width="4.85546875" style="15" customWidth="1"/>
    <col min="3413" max="3420" width="4.140625" style="15" customWidth="1"/>
    <col min="3421" max="3639" width="9.140625" style="15"/>
    <col min="3640" max="3640" width="8.85546875" style="15" customWidth="1"/>
    <col min="3641" max="3647" width="4.140625" style="15" customWidth="1"/>
    <col min="3648" max="3648" width="7.85546875" style="15" customWidth="1"/>
    <col min="3649" max="3649" width="11.28515625" style="15" customWidth="1"/>
    <col min="3650" max="3654" width="2.140625" style="15" customWidth="1"/>
    <col min="3655" max="3655" width="0" style="15" hidden="1" customWidth="1"/>
    <col min="3656" max="3656" width="4.7109375" style="15" customWidth="1"/>
    <col min="3657" max="3657" width="3.85546875" style="15" customWidth="1"/>
    <col min="3658" max="3658" width="0" style="15" hidden="1" customWidth="1"/>
    <col min="3659" max="3659" width="4.85546875" style="15" customWidth="1"/>
    <col min="3660" max="3661" width="5.140625" style="15" customWidth="1"/>
    <col min="3662" max="3666" width="6.7109375" style="15" customWidth="1"/>
    <col min="3667" max="3667" width="0" style="15" hidden="1" customWidth="1"/>
    <col min="3668" max="3668" width="4.85546875" style="15" customWidth="1"/>
    <col min="3669" max="3676" width="4.140625" style="15" customWidth="1"/>
    <col min="3677" max="3895" width="9.140625" style="15"/>
    <col min="3896" max="3896" width="8.85546875" style="15" customWidth="1"/>
    <col min="3897" max="3903" width="4.140625" style="15" customWidth="1"/>
    <col min="3904" max="3904" width="7.85546875" style="15" customWidth="1"/>
    <col min="3905" max="3905" width="11.28515625" style="15" customWidth="1"/>
    <col min="3906" max="3910" width="2.140625" style="15" customWidth="1"/>
    <col min="3911" max="3911" width="0" style="15" hidden="1" customWidth="1"/>
    <col min="3912" max="3912" width="4.7109375" style="15" customWidth="1"/>
    <col min="3913" max="3913" width="3.85546875" style="15" customWidth="1"/>
    <col min="3914" max="3914" width="0" style="15" hidden="1" customWidth="1"/>
    <col min="3915" max="3915" width="4.85546875" style="15" customWidth="1"/>
    <col min="3916" max="3917" width="5.140625" style="15" customWidth="1"/>
    <col min="3918" max="3922" width="6.7109375" style="15" customWidth="1"/>
    <col min="3923" max="3923" width="0" style="15" hidden="1" customWidth="1"/>
    <col min="3924" max="3924" width="4.85546875" style="15" customWidth="1"/>
    <col min="3925" max="3932" width="4.140625" style="15" customWidth="1"/>
    <col min="3933" max="4151" width="9.140625" style="15"/>
    <col min="4152" max="4152" width="8.85546875" style="15" customWidth="1"/>
    <col min="4153" max="4159" width="4.140625" style="15" customWidth="1"/>
    <col min="4160" max="4160" width="7.85546875" style="15" customWidth="1"/>
    <col min="4161" max="4161" width="11.28515625" style="15" customWidth="1"/>
    <col min="4162" max="4166" width="2.140625" style="15" customWidth="1"/>
    <col min="4167" max="4167" width="0" style="15" hidden="1" customWidth="1"/>
    <col min="4168" max="4168" width="4.7109375" style="15" customWidth="1"/>
    <col min="4169" max="4169" width="3.85546875" style="15" customWidth="1"/>
    <col min="4170" max="4170" width="0" style="15" hidden="1" customWidth="1"/>
    <col min="4171" max="4171" width="4.85546875" style="15" customWidth="1"/>
    <col min="4172" max="4173" width="5.140625" style="15" customWidth="1"/>
    <col min="4174" max="4178" width="6.7109375" style="15" customWidth="1"/>
    <col min="4179" max="4179" width="0" style="15" hidden="1" customWidth="1"/>
    <col min="4180" max="4180" width="4.85546875" style="15" customWidth="1"/>
    <col min="4181" max="4188" width="4.140625" style="15" customWidth="1"/>
    <col min="4189" max="4407" width="9.140625" style="15"/>
    <col min="4408" max="4408" width="8.85546875" style="15" customWidth="1"/>
    <col min="4409" max="4415" width="4.140625" style="15" customWidth="1"/>
    <col min="4416" max="4416" width="7.85546875" style="15" customWidth="1"/>
    <col min="4417" max="4417" width="11.28515625" style="15" customWidth="1"/>
    <col min="4418" max="4422" width="2.140625" style="15" customWidth="1"/>
    <col min="4423" max="4423" width="0" style="15" hidden="1" customWidth="1"/>
    <col min="4424" max="4424" width="4.7109375" style="15" customWidth="1"/>
    <col min="4425" max="4425" width="3.85546875" style="15" customWidth="1"/>
    <col min="4426" max="4426" width="0" style="15" hidden="1" customWidth="1"/>
    <col min="4427" max="4427" width="4.85546875" style="15" customWidth="1"/>
    <col min="4428" max="4429" width="5.140625" style="15" customWidth="1"/>
    <col min="4430" max="4434" width="6.7109375" style="15" customWidth="1"/>
    <col min="4435" max="4435" width="0" style="15" hidden="1" customWidth="1"/>
    <col min="4436" max="4436" width="4.85546875" style="15" customWidth="1"/>
    <col min="4437" max="4444" width="4.140625" style="15" customWidth="1"/>
    <col min="4445" max="4663" width="9.140625" style="15"/>
    <col min="4664" max="4664" width="8.85546875" style="15" customWidth="1"/>
    <col min="4665" max="4671" width="4.140625" style="15" customWidth="1"/>
    <col min="4672" max="4672" width="7.85546875" style="15" customWidth="1"/>
    <col min="4673" max="4673" width="11.28515625" style="15" customWidth="1"/>
    <col min="4674" max="4678" width="2.140625" style="15" customWidth="1"/>
    <col min="4679" max="4679" width="0" style="15" hidden="1" customWidth="1"/>
    <col min="4680" max="4680" width="4.7109375" style="15" customWidth="1"/>
    <col min="4681" max="4681" width="3.85546875" style="15" customWidth="1"/>
    <col min="4682" max="4682" width="0" style="15" hidden="1" customWidth="1"/>
    <col min="4683" max="4683" width="4.85546875" style="15" customWidth="1"/>
    <col min="4684" max="4685" width="5.140625" style="15" customWidth="1"/>
    <col min="4686" max="4690" width="6.7109375" style="15" customWidth="1"/>
    <col min="4691" max="4691" width="0" style="15" hidden="1" customWidth="1"/>
    <col min="4692" max="4692" width="4.85546875" style="15" customWidth="1"/>
    <col min="4693" max="4700" width="4.140625" style="15" customWidth="1"/>
    <col min="4701" max="4919" width="9.140625" style="15"/>
    <col min="4920" max="4920" width="8.85546875" style="15" customWidth="1"/>
    <col min="4921" max="4927" width="4.140625" style="15" customWidth="1"/>
    <col min="4928" max="4928" width="7.85546875" style="15" customWidth="1"/>
    <col min="4929" max="4929" width="11.28515625" style="15" customWidth="1"/>
    <col min="4930" max="4934" width="2.140625" style="15" customWidth="1"/>
    <col min="4935" max="4935" width="0" style="15" hidden="1" customWidth="1"/>
    <col min="4936" max="4936" width="4.7109375" style="15" customWidth="1"/>
    <col min="4937" max="4937" width="3.85546875" style="15" customWidth="1"/>
    <col min="4938" max="4938" width="0" style="15" hidden="1" customWidth="1"/>
    <col min="4939" max="4939" width="4.85546875" style="15" customWidth="1"/>
    <col min="4940" max="4941" width="5.140625" style="15" customWidth="1"/>
    <col min="4942" max="4946" width="6.7109375" style="15" customWidth="1"/>
    <col min="4947" max="4947" width="0" style="15" hidden="1" customWidth="1"/>
    <col min="4948" max="4948" width="4.85546875" style="15" customWidth="1"/>
    <col min="4949" max="4956" width="4.140625" style="15" customWidth="1"/>
    <col min="4957" max="5175" width="9.140625" style="15"/>
    <col min="5176" max="5176" width="8.85546875" style="15" customWidth="1"/>
    <col min="5177" max="5183" width="4.140625" style="15" customWidth="1"/>
    <col min="5184" max="5184" width="7.85546875" style="15" customWidth="1"/>
    <col min="5185" max="5185" width="11.28515625" style="15" customWidth="1"/>
    <col min="5186" max="5190" width="2.140625" style="15" customWidth="1"/>
    <col min="5191" max="5191" width="0" style="15" hidden="1" customWidth="1"/>
    <col min="5192" max="5192" width="4.7109375" style="15" customWidth="1"/>
    <col min="5193" max="5193" width="3.85546875" style="15" customWidth="1"/>
    <col min="5194" max="5194" width="0" style="15" hidden="1" customWidth="1"/>
    <col min="5195" max="5195" width="4.85546875" style="15" customWidth="1"/>
    <col min="5196" max="5197" width="5.140625" style="15" customWidth="1"/>
    <col min="5198" max="5202" width="6.7109375" style="15" customWidth="1"/>
    <col min="5203" max="5203" width="0" style="15" hidden="1" customWidth="1"/>
    <col min="5204" max="5204" width="4.85546875" style="15" customWidth="1"/>
    <col min="5205" max="5212" width="4.140625" style="15" customWidth="1"/>
    <col min="5213" max="5431" width="9.140625" style="15"/>
    <col min="5432" max="5432" width="8.85546875" style="15" customWidth="1"/>
    <col min="5433" max="5439" width="4.140625" style="15" customWidth="1"/>
    <col min="5440" max="5440" width="7.85546875" style="15" customWidth="1"/>
    <col min="5441" max="5441" width="11.28515625" style="15" customWidth="1"/>
    <col min="5442" max="5446" width="2.140625" style="15" customWidth="1"/>
    <col min="5447" max="5447" width="0" style="15" hidden="1" customWidth="1"/>
    <col min="5448" max="5448" width="4.7109375" style="15" customWidth="1"/>
    <col min="5449" max="5449" width="3.85546875" style="15" customWidth="1"/>
    <col min="5450" max="5450" width="0" style="15" hidden="1" customWidth="1"/>
    <col min="5451" max="5451" width="4.85546875" style="15" customWidth="1"/>
    <col min="5452" max="5453" width="5.140625" style="15" customWidth="1"/>
    <col min="5454" max="5458" width="6.7109375" style="15" customWidth="1"/>
    <col min="5459" max="5459" width="0" style="15" hidden="1" customWidth="1"/>
    <col min="5460" max="5460" width="4.85546875" style="15" customWidth="1"/>
    <col min="5461" max="5468" width="4.140625" style="15" customWidth="1"/>
    <col min="5469" max="5687" width="9.140625" style="15"/>
    <col min="5688" max="5688" width="8.85546875" style="15" customWidth="1"/>
    <col min="5689" max="5695" width="4.140625" style="15" customWidth="1"/>
    <col min="5696" max="5696" width="7.85546875" style="15" customWidth="1"/>
    <col min="5697" max="5697" width="11.28515625" style="15" customWidth="1"/>
    <col min="5698" max="5702" width="2.140625" style="15" customWidth="1"/>
    <col min="5703" max="5703" width="0" style="15" hidden="1" customWidth="1"/>
    <col min="5704" max="5704" width="4.7109375" style="15" customWidth="1"/>
    <col min="5705" max="5705" width="3.85546875" style="15" customWidth="1"/>
    <col min="5706" max="5706" width="0" style="15" hidden="1" customWidth="1"/>
    <col min="5707" max="5707" width="4.85546875" style="15" customWidth="1"/>
    <col min="5708" max="5709" width="5.140625" style="15" customWidth="1"/>
    <col min="5710" max="5714" width="6.7109375" style="15" customWidth="1"/>
    <col min="5715" max="5715" width="0" style="15" hidden="1" customWidth="1"/>
    <col min="5716" max="5716" width="4.85546875" style="15" customWidth="1"/>
    <col min="5717" max="5724" width="4.140625" style="15" customWidth="1"/>
    <col min="5725" max="5943" width="9.140625" style="15"/>
    <col min="5944" max="5944" width="8.85546875" style="15" customWidth="1"/>
    <col min="5945" max="5951" width="4.140625" style="15" customWidth="1"/>
    <col min="5952" max="5952" width="7.85546875" style="15" customWidth="1"/>
    <col min="5953" max="5953" width="11.28515625" style="15" customWidth="1"/>
    <col min="5954" max="5958" width="2.140625" style="15" customWidth="1"/>
    <col min="5959" max="5959" width="0" style="15" hidden="1" customWidth="1"/>
    <col min="5960" max="5960" width="4.7109375" style="15" customWidth="1"/>
    <col min="5961" max="5961" width="3.85546875" style="15" customWidth="1"/>
    <col min="5962" max="5962" width="0" style="15" hidden="1" customWidth="1"/>
    <col min="5963" max="5963" width="4.85546875" style="15" customWidth="1"/>
    <col min="5964" max="5965" width="5.140625" style="15" customWidth="1"/>
    <col min="5966" max="5970" width="6.7109375" style="15" customWidth="1"/>
    <col min="5971" max="5971" width="0" style="15" hidden="1" customWidth="1"/>
    <col min="5972" max="5972" width="4.85546875" style="15" customWidth="1"/>
    <col min="5973" max="5980" width="4.140625" style="15" customWidth="1"/>
    <col min="5981" max="6199" width="9.140625" style="15"/>
    <col min="6200" max="6200" width="8.85546875" style="15" customWidth="1"/>
    <col min="6201" max="6207" width="4.140625" style="15" customWidth="1"/>
    <col min="6208" max="6208" width="7.85546875" style="15" customWidth="1"/>
    <col min="6209" max="6209" width="11.28515625" style="15" customWidth="1"/>
    <col min="6210" max="6214" width="2.140625" style="15" customWidth="1"/>
    <col min="6215" max="6215" width="0" style="15" hidden="1" customWidth="1"/>
    <col min="6216" max="6216" width="4.7109375" style="15" customWidth="1"/>
    <col min="6217" max="6217" width="3.85546875" style="15" customWidth="1"/>
    <col min="6218" max="6218" width="0" style="15" hidden="1" customWidth="1"/>
    <col min="6219" max="6219" width="4.85546875" style="15" customWidth="1"/>
    <col min="6220" max="6221" width="5.140625" style="15" customWidth="1"/>
    <col min="6222" max="6226" width="6.7109375" style="15" customWidth="1"/>
    <col min="6227" max="6227" width="0" style="15" hidden="1" customWidth="1"/>
    <col min="6228" max="6228" width="4.85546875" style="15" customWidth="1"/>
    <col min="6229" max="6236" width="4.140625" style="15" customWidth="1"/>
    <col min="6237" max="6455" width="9.140625" style="15"/>
    <col min="6456" max="6456" width="8.85546875" style="15" customWidth="1"/>
    <col min="6457" max="6463" width="4.140625" style="15" customWidth="1"/>
    <col min="6464" max="6464" width="7.85546875" style="15" customWidth="1"/>
    <col min="6465" max="6465" width="11.28515625" style="15" customWidth="1"/>
    <col min="6466" max="6470" width="2.140625" style="15" customWidth="1"/>
    <col min="6471" max="6471" width="0" style="15" hidden="1" customWidth="1"/>
    <col min="6472" max="6472" width="4.7109375" style="15" customWidth="1"/>
    <col min="6473" max="6473" width="3.85546875" style="15" customWidth="1"/>
    <col min="6474" max="6474" width="0" style="15" hidden="1" customWidth="1"/>
    <col min="6475" max="6475" width="4.85546875" style="15" customWidth="1"/>
    <col min="6476" max="6477" width="5.140625" style="15" customWidth="1"/>
    <col min="6478" max="6482" width="6.7109375" style="15" customWidth="1"/>
    <col min="6483" max="6483" width="0" style="15" hidden="1" customWidth="1"/>
    <col min="6484" max="6484" width="4.85546875" style="15" customWidth="1"/>
    <col min="6485" max="6492" width="4.140625" style="15" customWidth="1"/>
    <col min="6493" max="6711" width="9.140625" style="15"/>
    <col min="6712" max="6712" width="8.85546875" style="15" customWidth="1"/>
    <col min="6713" max="6719" width="4.140625" style="15" customWidth="1"/>
    <col min="6720" max="6720" width="7.85546875" style="15" customWidth="1"/>
    <col min="6721" max="6721" width="11.28515625" style="15" customWidth="1"/>
    <col min="6722" max="6726" width="2.140625" style="15" customWidth="1"/>
    <col min="6727" max="6727" width="0" style="15" hidden="1" customWidth="1"/>
    <col min="6728" max="6728" width="4.7109375" style="15" customWidth="1"/>
    <col min="6729" max="6729" width="3.85546875" style="15" customWidth="1"/>
    <col min="6730" max="6730" width="0" style="15" hidden="1" customWidth="1"/>
    <col min="6731" max="6731" width="4.85546875" style="15" customWidth="1"/>
    <col min="6732" max="6733" width="5.140625" style="15" customWidth="1"/>
    <col min="6734" max="6738" width="6.7109375" style="15" customWidth="1"/>
    <col min="6739" max="6739" width="0" style="15" hidden="1" customWidth="1"/>
    <col min="6740" max="6740" width="4.85546875" style="15" customWidth="1"/>
    <col min="6741" max="6748" width="4.140625" style="15" customWidth="1"/>
    <col min="6749" max="6967" width="9.140625" style="15"/>
    <col min="6968" max="6968" width="8.85546875" style="15" customWidth="1"/>
    <col min="6969" max="6975" width="4.140625" style="15" customWidth="1"/>
    <col min="6976" max="6976" width="7.85546875" style="15" customWidth="1"/>
    <col min="6977" max="6977" width="11.28515625" style="15" customWidth="1"/>
    <col min="6978" max="6982" width="2.140625" style="15" customWidth="1"/>
    <col min="6983" max="6983" width="0" style="15" hidden="1" customWidth="1"/>
    <col min="6984" max="6984" width="4.7109375" style="15" customWidth="1"/>
    <col min="6985" max="6985" width="3.85546875" style="15" customWidth="1"/>
    <col min="6986" max="6986" width="0" style="15" hidden="1" customWidth="1"/>
    <col min="6987" max="6987" width="4.85546875" style="15" customWidth="1"/>
    <col min="6988" max="6989" width="5.140625" style="15" customWidth="1"/>
    <col min="6990" max="6994" width="6.7109375" style="15" customWidth="1"/>
    <col min="6995" max="6995" width="0" style="15" hidden="1" customWidth="1"/>
    <col min="6996" max="6996" width="4.85546875" style="15" customWidth="1"/>
    <col min="6997" max="7004" width="4.140625" style="15" customWidth="1"/>
    <col min="7005" max="7223" width="9.140625" style="15"/>
    <col min="7224" max="7224" width="8.85546875" style="15" customWidth="1"/>
    <col min="7225" max="7231" width="4.140625" style="15" customWidth="1"/>
    <col min="7232" max="7232" width="7.85546875" style="15" customWidth="1"/>
    <col min="7233" max="7233" width="11.28515625" style="15" customWidth="1"/>
    <col min="7234" max="7238" width="2.140625" style="15" customWidth="1"/>
    <col min="7239" max="7239" width="0" style="15" hidden="1" customWidth="1"/>
    <col min="7240" max="7240" width="4.7109375" style="15" customWidth="1"/>
    <col min="7241" max="7241" width="3.85546875" style="15" customWidth="1"/>
    <col min="7242" max="7242" width="0" style="15" hidden="1" customWidth="1"/>
    <col min="7243" max="7243" width="4.85546875" style="15" customWidth="1"/>
    <col min="7244" max="7245" width="5.140625" style="15" customWidth="1"/>
    <col min="7246" max="7250" width="6.7109375" style="15" customWidth="1"/>
    <col min="7251" max="7251" width="0" style="15" hidden="1" customWidth="1"/>
    <col min="7252" max="7252" width="4.85546875" style="15" customWidth="1"/>
    <col min="7253" max="7260" width="4.140625" style="15" customWidth="1"/>
    <col min="7261" max="7479" width="9.140625" style="15"/>
    <col min="7480" max="7480" width="8.85546875" style="15" customWidth="1"/>
    <col min="7481" max="7487" width="4.140625" style="15" customWidth="1"/>
    <col min="7488" max="7488" width="7.85546875" style="15" customWidth="1"/>
    <col min="7489" max="7489" width="11.28515625" style="15" customWidth="1"/>
    <col min="7490" max="7494" width="2.140625" style="15" customWidth="1"/>
    <col min="7495" max="7495" width="0" style="15" hidden="1" customWidth="1"/>
    <col min="7496" max="7496" width="4.7109375" style="15" customWidth="1"/>
    <col min="7497" max="7497" width="3.85546875" style="15" customWidth="1"/>
    <col min="7498" max="7498" width="0" style="15" hidden="1" customWidth="1"/>
    <col min="7499" max="7499" width="4.85546875" style="15" customWidth="1"/>
    <col min="7500" max="7501" width="5.140625" style="15" customWidth="1"/>
    <col min="7502" max="7506" width="6.7109375" style="15" customWidth="1"/>
    <col min="7507" max="7507" width="0" style="15" hidden="1" customWidth="1"/>
    <col min="7508" max="7508" width="4.85546875" style="15" customWidth="1"/>
    <col min="7509" max="7516" width="4.140625" style="15" customWidth="1"/>
    <col min="7517" max="7735" width="9.140625" style="15"/>
    <col min="7736" max="7736" width="8.85546875" style="15" customWidth="1"/>
    <col min="7737" max="7743" width="4.140625" style="15" customWidth="1"/>
    <col min="7744" max="7744" width="7.85546875" style="15" customWidth="1"/>
    <col min="7745" max="7745" width="11.28515625" style="15" customWidth="1"/>
    <col min="7746" max="7750" width="2.140625" style="15" customWidth="1"/>
    <col min="7751" max="7751" width="0" style="15" hidden="1" customWidth="1"/>
    <col min="7752" max="7752" width="4.7109375" style="15" customWidth="1"/>
    <col min="7753" max="7753" width="3.85546875" style="15" customWidth="1"/>
    <col min="7754" max="7754" width="0" style="15" hidden="1" customWidth="1"/>
    <col min="7755" max="7755" width="4.85546875" style="15" customWidth="1"/>
    <col min="7756" max="7757" width="5.140625" style="15" customWidth="1"/>
    <col min="7758" max="7762" width="6.7109375" style="15" customWidth="1"/>
    <col min="7763" max="7763" width="0" style="15" hidden="1" customWidth="1"/>
    <col min="7764" max="7764" width="4.85546875" style="15" customWidth="1"/>
    <col min="7765" max="7772" width="4.140625" style="15" customWidth="1"/>
    <col min="7773" max="7991" width="9.140625" style="15"/>
    <col min="7992" max="7992" width="8.85546875" style="15" customWidth="1"/>
    <col min="7993" max="7999" width="4.140625" style="15" customWidth="1"/>
    <col min="8000" max="8000" width="7.85546875" style="15" customWidth="1"/>
    <col min="8001" max="8001" width="11.28515625" style="15" customWidth="1"/>
    <col min="8002" max="8006" width="2.140625" style="15" customWidth="1"/>
    <col min="8007" max="8007" width="0" style="15" hidden="1" customWidth="1"/>
    <col min="8008" max="8008" width="4.7109375" style="15" customWidth="1"/>
    <col min="8009" max="8009" width="3.85546875" style="15" customWidth="1"/>
    <col min="8010" max="8010" width="0" style="15" hidden="1" customWidth="1"/>
    <col min="8011" max="8011" width="4.85546875" style="15" customWidth="1"/>
    <col min="8012" max="8013" width="5.140625" style="15" customWidth="1"/>
    <col min="8014" max="8018" width="6.7109375" style="15" customWidth="1"/>
    <col min="8019" max="8019" width="0" style="15" hidden="1" customWidth="1"/>
    <col min="8020" max="8020" width="4.85546875" style="15" customWidth="1"/>
    <col min="8021" max="8028" width="4.140625" style="15" customWidth="1"/>
    <col min="8029" max="8247" width="9.140625" style="15"/>
    <col min="8248" max="8248" width="8.85546875" style="15" customWidth="1"/>
    <col min="8249" max="8255" width="4.140625" style="15" customWidth="1"/>
    <col min="8256" max="8256" width="7.85546875" style="15" customWidth="1"/>
    <col min="8257" max="8257" width="11.28515625" style="15" customWidth="1"/>
    <col min="8258" max="8262" width="2.140625" style="15" customWidth="1"/>
    <col min="8263" max="8263" width="0" style="15" hidden="1" customWidth="1"/>
    <col min="8264" max="8264" width="4.7109375" style="15" customWidth="1"/>
    <col min="8265" max="8265" width="3.85546875" style="15" customWidth="1"/>
    <col min="8266" max="8266" width="0" style="15" hidden="1" customWidth="1"/>
    <col min="8267" max="8267" width="4.85546875" style="15" customWidth="1"/>
    <col min="8268" max="8269" width="5.140625" style="15" customWidth="1"/>
    <col min="8270" max="8274" width="6.7109375" style="15" customWidth="1"/>
    <col min="8275" max="8275" width="0" style="15" hidden="1" customWidth="1"/>
    <col min="8276" max="8276" width="4.85546875" style="15" customWidth="1"/>
    <col min="8277" max="8284" width="4.140625" style="15" customWidth="1"/>
    <col min="8285" max="8503" width="9.140625" style="15"/>
    <col min="8504" max="8504" width="8.85546875" style="15" customWidth="1"/>
    <col min="8505" max="8511" width="4.140625" style="15" customWidth="1"/>
    <col min="8512" max="8512" width="7.85546875" style="15" customWidth="1"/>
    <col min="8513" max="8513" width="11.28515625" style="15" customWidth="1"/>
    <col min="8514" max="8518" width="2.140625" style="15" customWidth="1"/>
    <col min="8519" max="8519" width="0" style="15" hidden="1" customWidth="1"/>
    <col min="8520" max="8520" width="4.7109375" style="15" customWidth="1"/>
    <col min="8521" max="8521" width="3.85546875" style="15" customWidth="1"/>
    <col min="8522" max="8522" width="0" style="15" hidden="1" customWidth="1"/>
    <col min="8523" max="8523" width="4.85546875" style="15" customWidth="1"/>
    <col min="8524" max="8525" width="5.140625" style="15" customWidth="1"/>
    <col min="8526" max="8530" width="6.7109375" style="15" customWidth="1"/>
    <col min="8531" max="8531" width="0" style="15" hidden="1" customWidth="1"/>
    <col min="8532" max="8532" width="4.85546875" style="15" customWidth="1"/>
    <col min="8533" max="8540" width="4.140625" style="15" customWidth="1"/>
    <col min="8541" max="8759" width="9.140625" style="15"/>
    <col min="8760" max="8760" width="8.85546875" style="15" customWidth="1"/>
    <col min="8761" max="8767" width="4.140625" style="15" customWidth="1"/>
    <col min="8768" max="8768" width="7.85546875" style="15" customWidth="1"/>
    <col min="8769" max="8769" width="11.28515625" style="15" customWidth="1"/>
    <col min="8770" max="8774" width="2.140625" style="15" customWidth="1"/>
    <col min="8775" max="8775" width="0" style="15" hidden="1" customWidth="1"/>
    <col min="8776" max="8776" width="4.7109375" style="15" customWidth="1"/>
    <col min="8777" max="8777" width="3.85546875" style="15" customWidth="1"/>
    <col min="8778" max="8778" width="0" style="15" hidden="1" customWidth="1"/>
    <col min="8779" max="8779" width="4.85546875" style="15" customWidth="1"/>
    <col min="8780" max="8781" width="5.140625" style="15" customWidth="1"/>
    <col min="8782" max="8786" width="6.7109375" style="15" customWidth="1"/>
    <col min="8787" max="8787" width="0" style="15" hidden="1" customWidth="1"/>
    <col min="8788" max="8788" width="4.85546875" style="15" customWidth="1"/>
    <col min="8789" max="8796" width="4.140625" style="15" customWidth="1"/>
    <col min="8797" max="9015" width="9.140625" style="15"/>
    <col min="9016" max="9016" width="8.85546875" style="15" customWidth="1"/>
    <col min="9017" max="9023" width="4.140625" style="15" customWidth="1"/>
    <col min="9024" max="9024" width="7.85546875" style="15" customWidth="1"/>
    <col min="9025" max="9025" width="11.28515625" style="15" customWidth="1"/>
    <col min="9026" max="9030" width="2.140625" style="15" customWidth="1"/>
    <col min="9031" max="9031" width="0" style="15" hidden="1" customWidth="1"/>
    <col min="9032" max="9032" width="4.7109375" style="15" customWidth="1"/>
    <col min="9033" max="9033" width="3.85546875" style="15" customWidth="1"/>
    <col min="9034" max="9034" width="0" style="15" hidden="1" customWidth="1"/>
    <col min="9035" max="9035" width="4.85546875" style="15" customWidth="1"/>
    <col min="9036" max="9037" width="5.140625" style="15" customWidth="1"/>
    <col min="9038" max="9042" width="6.7109375" style="15" customWidth="1"/>
    <col min="9043" max="9043" width="0" style="15" hidden="1" customWidth="1"/>
    <col min="9044" max="9044" width="4.85546875" style="15" customWidth="1"/>
    <col min="9045" max="9052" width="4.140625" style="15" customWidth="1"/>
    <col min="9053" max="9271" width="9.140625" style="15"/>
    <col min="9272" max="9272" width="8.85546875" style="15" customWidth="1"/>
    <col min="9273" max="9279" width="4.140625" style="15" customWidth="1"/>
    <col min="9280" max="9280" width="7.85546875" style="15" customWidth="1"/>
    <col min="9281" max="9281" width="11.28515625" style="15" customWidth="1"/>
    <col min="9282" max="9286" width="2.140625" style="15" customWidth="1"/>
    <col min="9287" max="9287" width="0" style="15" hidden="1" customWidth="1"/>
    <col min="9288" max="9288" width="4.7109375" style="15" customWidth="1"/>
    <col min="9289" max="9289" width="3.85546875" style="15" customWidth="1"/>
    <col min="9290" max="9290" width="0" style="15" hidden="1" customWidth="1"/>
    <col min="9291" max="9291" width="4.85546875" style="15" customWidth="1"/>
    <col min="9292" max="9293" width="5.140625" style="15" customWidth="1"/>
    <col min="9294" max="9298" width="6.7109375" style="15" customWidth="1"/>
    <col min="9299" max="9299" width="0" style="15" hidden="1" customWidth="1"/>
    <col min="9300" max="9300" width="4.85546875" style="15" customWidth="1"/>
    <col min="9301" max="9308" width="4.140625" style="15" customWidth="1"/>
    <col min="9309" max="9527" width="9.140625" style="15"/>
    <col min="9528" max="9528" width="8.85546875" style="15" customWidth="1"/>
    <col min="9529" max="9535" width="4.140625" style="15" customWidth="1"/>
    <col min="9536" max="9536" width="7.85546875" style="15" customWidth="1"/>
    <col min="9537" max="9537" width="11.28515625" style="15" customWidth="1"/>
    <col min="9538" max="9542" width="2.140625" style="15" customWidth="1"/>
    <col min="9543" max="9543" width="0" style="15" hidden="1" customWidth="1"/>
    <col min="9544" max="9544" width="4.7109375" style="15" customWidth="1"/>
    <col min="9545" max="9545" width="3.85546875" style="15" customWidth="1"/>
    <col min="9546" max="9546" width="0" style="15" hidden="1" customWidth="1"/>
    <col min="9547" max="9547" width="4.85546875" style="15" customWidth="1"/>
    <col min="9548" max="9549" width="5.140625" style="15" customWidth="1"/>
    <col min="9550" max="9554" width="6.7109375" style="15" customWidth="1"/>
    <col min="9555" max="9555" width="0" style="15" hidden="1" customWidth="1"/>
    <col min="9556" max="9556" width="4.85546875" style="15" customWidth="1"/>
    <col min="9557" max="9564" width="4.140625" style="15" customWidth="1"/>
    <col min="9565" max="9783" width="9.140625" style="15"/>
    <col min="9784" max="9784" width="8.85546875" style="15" customWidth="1"/>
    <col min="9785" max="9791" width="4.140625" style="15" customWidth="1"/>
    <col min="9792" max="9792" width="7.85546875" style="15" customWidth="1"/>
    <col min="9793" max="9793" width="11.28515625" style="15" customWidth="1"/>
    <col min="9794" max="9798" width="2.140625" style="15" customWidth="1"/>
    <col min="9799" max="9799" width="0" style="15" hidden="1" customWidth="1"/>
    <col min="9800" max="9800" width="4.7109375" style="15" customWidth="1"/>
    <col min="9801" max="9801" width="3.85546875" style="15" customWidth="1"/>
    <col min="9802" max="9802" width="0" style="15" hidden="1" customWidth="1"/>
    <col min="9803" max="9803" width="4.85546875" style="15" customWidth="1"/>
    <col min="9804" max="9805" width="5.140625" style="15" customWidth="1"/>
    <col min="9806" max="9810" width="6.7109375" style="15" customWidth="1"/>
    <col min="9811" max="9811" width="0" style="15" hidden="1" customWidth="1"/>
    <col min="9812" max="9812" width="4.85546875" style="15" customWidth="1"/>
    <col min="9813" max="9820" width="4.140625" style="15" customWidth="1"/>
    <col min="9821" max="10039" width="9.140625" style="15"/>
    <col min="10040" max="10040" width="8.85546875" style="15" customWidth="1"/>
    <col min="10041" max="10047" width="4.140625" style="15" customWidth="1"/>
    <col min="10048" max="10048" width="7.85546875" style="15" customWidth="1"/>
    <col min="10049" max="10049" width="11.28515625" style="15" customWidth="1"/>
    <col min="10050" max="10054" width="2.140625" style="15" customWidth="1"/>
    <col min="10055" max="10055" width="0" style="15" hidden="1" customWidth="1"/>
    <col min="10056" max="10056" width="4.7109375" style="15" customWidth="1"/>
    <col min="10057" max="10057" width="3.85546875" style="15" customWidth="1"/>
    <col min="10058" max="10058" width="0" style="15" hidden="1" customWidth="1"/>
    <col min="10059" max="10059" width="4.85546875" style="15" customWidth="1"/>
    <col min="10060" max="10061" width="5.140625" style="15" customWidth="1"/>
    <col min="10062" max="10066" width="6.7109375" style="15" customWidth="1"/>
    <col min="10067" max="10067" width="0" style="15" hidden="1" customWidth="1"/>
    <col min="10068" max="10068" width="4.85546875" style="15" customWidth="1"/>
    <col min="10069" max="10076" width="4.140625" style="15" customWidth="1"/>
    <col min="10077" max="10295" width="9.140625" style="15"/>
    <col min="10296" max="10296" width="8.85546875" style="15" customWidth="1"/>
    <col min="10297" max="10303" width="4.140625" style="15" customWidth="1"/>
    <col min="10304" max="10304" width="7.85546875" style="15" customWidth="1"/>
    <col min="10305" max="10305" width="11.28515625" style="15" customWidth="1"/>
    <col min="10306" max="10310" width="2.140625" style="15" customWidth="1"/>
    <col min="10311" max="10311" width="0" style="15" hidden="1" customWidth="1"/>
    <col min="10312" max="10312" width="4.7109375" style="15" customWidth="1"/>
    <col min="10313" max="10313" width="3.85546875" style="15" customWidth="1"/>
    <col min="10314" max="10314" width="0" style="15" hidden="1" customWidth="1"/>
    <col min="10315" max="10315" width="4.85546875" style="15" customWidth="1"/>
    <col min="10316" max="10317" width="5.140625" style="15" customWidth="1"/>
    <col min="10318" max="10322" width="6.7109375" style="15" customWidth="1"/>
    <col min="10323" max="10323" width="0" style="15" hidden="1" customWidth="1"/>
    <col min="10324" max="10324" width="4.85546875" style="15" customWidth="1"/>
    <col min="10325" max="10332" width="4.140625" style="15" customWidth="1"/>
    <col min="10333" max="10551" width="9.140625" style="15"/>
    <col min="10552" max="10552" width="8.85546875" style="15" customWidth="1"/>
    <col min="10553" max="10559" width="4.140625" style="15" customWidth="1"/>
    <col min="10560" max="10560" width="7.85546875" style="15" customWidth="1"/>
    <col min="10561" max="10561" width="11.28515625" style="15" customWidth="1"/>
    <col min="10562" max="10566" width="2.140625" style="15" customWidth="1"/>
    <col min="10567" max="10567" width="0" style="15" hidden="1" customWidth="1"/>
    <col min="10568" max="10568" width="4.7109375" style="15" customWidth="1"/>
    <col min="10569" max="10569" width="3.85546875" style="15" customWidth="1"/>
    <col min="10570" max="10570" width="0" style="15" hidden="1" customWidth="1"/>
    <col min="10571" max="10571" width="4.85546875" style="15" customWidth="1"/>
    <col min="10572" max="10573" width="5.140625" style="15" customWidth="1"/>
    <col min="10574" max="10578" width="6.7109375" style="15" customWidth="1"/>
    <col min="10579" max="10579" width="0" style="15" hidden="1" customWidth="1"/>
    <col min="10580" max="10580" width="4.85546875" style="15" customWidth="1"/>
    <col min="10581" max="10588" width="4.140625" style="15" customWidth="1"/>
    <col min="10589" max="10807" width="9.140625" style="15"/>
    <col min="10808" max="10808" width="8.85546875" style="15" customWidth="1"/>
    <col min="10809" max="10815" width="4.140625" style="15" customWidth="1"/>
    <col min="10816" max="10816" width="7.85546875" style="15" customWidth="1"/>
    <col min="10817" max="10817" width="11.28515625" style="15" customWidth="1"/>
    <col min="10818" max="10822" width="2.140625" style="15" customWidth="1"/>
    <col min="10823" max="10823" width="0" style="15" hidden="1" customWidth="1"/>
    <col min="10824" max="10824" width="4.7109375" style="15" customWidth="1"/>
    <col min="10825" max="10825" width="3.85546875" style="15" customWidth="1"/>
    <col min="10826" max="10826" width="0" style="15" hidden="1" customWidth="1"/>
    <col min="10827" max="10827" width="4.85546875" style="15" customWidth="1"/>
    <col min="10828" max="10829" width="5.140625" style="15" customWidth="1"/>
    <col min="10830" max="10834" width="6.7109375" style="15" customWidth="1"/>
    <col min="10835" max="10835" width="0" style="15" hidden="1" customWidth="1"/>
    <col min="10836" max="10836" width="4.85546875" style="15" customWidth="1"/>
    <col min="10837" max="10844" width="4.140625" style="15" customWidth="1"/>
    <col min="10845" max="11063" width="9.140625" style="15"/>
    <col min="11064" max="11064" width="8.85546875" style="15" customWidth="1"/>
    <col min="11065" max="11071" width="4.140625" style="15" customWidth="1"/>
    <col min="11072" max="11072" width="7.85546875" style="15" customWidth="1"/>
    <col min="11073" max="11073" width="11.28515625" style="15" customWidth="1"/>
    <col min="11074" max="11078" width="2.140625" style="15" customWidth="1"/>
    <col min="11079" max="11079" width="0" style="15" hidden="1" customWidth="1"/>
    <col min="11080" max="11080" width="4.7109375" style="15" customWidth="1"/>
    <col min="11081" max="11081" width="3.85546875" style="15" customWidth="1"/>
    <col min="11082" max="11082" width="0" style="15" hidden="1" customWidth="1"/>
    <col min="11083" max="11083" width="4.85546875" style="15" customWidth="1"/>
    <col min="11084" max="11085" width="5.140625" style="15" customWidth="1"/>
    <col min="11086" max="11090" width="6.7109375" style="15" customWidth="1"/>
    <col min="11091" max="11091" width="0" style="15" hidden="1" customWidth="1"/>
    <col min="11092" max="11092" width="4.85546875" style="15" customWidth="1"/>
    <col min="11093" max="11100" width="4.140625" style="15" customWidth="1"/>
    <col min="11101" max="11319" width="9.140625" style="15"/>
    <col min="11320" max="11320" width="8.85546875" style="15" customWidth="1"/>
    <col min="11321" max="11327" width="4.140625" style="15" customWidth="1"/>
    <col min="11328" max="11328" width="7.85546875" style="15" customWidth="1"/>
    <col min="11329" max="11329" width="11.28515625" style="15" customWidth="1"/>
    <col min="11330" max="11334" width="2.140625" style="15" customWidth="1"/>
    <col min="11335" max="11335" width="0" style="15" hidden="1" customWidth="1"/>
    <col min="11336" max="11336" width="4.7109375" style="15" customWidth="1"/>
    <col min="11337" max="11337" width="3.85546875" style="15" customWidth="1"/>
    <col min="11338" max="11338" width="0" style="15" hidden="1" customWidth="1"/>
    <col min="11339" max="11339" width="4.85546875" style="15" customWidth="1"/>
    <col min="11340" max="11341" width="5.140625" style="15" customWidth="1"/>
    <col min="11342" max="11346" width="6.7109375" style="15" customWidth="1"/>
    <col min="11347" max="11347" width="0" style="15" hidden="1" customWidth="1"/>
    <col min="11348" max="11348" width="4.85546875" style="15" customWidth="1"/>
    <col min="11349" max="11356" width="4.140625" style="15" customWidth="1"/>
    <col min="11357" max="11575" width="9.140625" style="15"/>
    <col min="11576" max="11576" width="8.85546875" style="15" customWidth="1"/>
    <col min="11577" max="11583" width="4.140625" style="15" customWidth="1"/>
    <col min="11584" max="11584" width="7.85546875" style="15" customWidth="1"/>
    <col min="11585" max="11585" width="11.28515625" style="15" customWidth="1"/>
    <col min="11586" max="11590" width="2.140625" style="15" customWidth="1"/>
    <col min="11591" max="11591" width="0" style="15" hidden="1" customWidth="1"/>
    <col min="11592" max="11592" width="4.7109375" style="15" customWidth="1"/>
    <col min="11593" max="11593" width="3.85546875" style="15" customWidth="1"/>
    <col min="11594" max="11594" width="0" style="15" hidden="1" customWidth="1"/>
    <col min="11595" max="11595" width="4.85546875" style="15" customWidth="1"/>
    <col min="11596" max="11597" width="5.140625" style="15" customWidth="1"/>
    <col min="11598" max="11602" width="6.7109375" style="15" customWidth="1"/>
    <col min="11603" max="11603" width="0" style="15" hidden="1" customWidth="1"/>
    <col min="11604" max="11604" width="4.85546875" style="15" customWidth="1"/>
    <col min="11605" max="11612" width="4.140625" style="15" customWidth="1"/>
    <col min="11613" max="11831" width="9.140625" style="15"/>
    <col min="11832" max="11832" width="8.85546875" style="15" customWidth="1"/>
    <col min="11833" max="11839" width="4.140625" style="15" customWidth="1"/>
    <col min="11840" max="11840" width="7.85546875" style="15" customWidth="1"/>
    <col min="11841" max="11841" width="11.28515625" style="15" customWidth="1"/>
    <col min="11842" max="11846" width="2.140625" style="15" customWidth="1"/>
    <col min="11847" max="11847" width="0" style="15" hidden="1" customWidth="1"/>
    <col min="11848" max="11848" width="4.7109375" style="15" customWidth="1"/>
    <col min="11849" max="11849" width="3.85546875" style="15" customWidth="1"/>
    <col min="11850" max="11850" width="0" style="15" hidden="1" customWidth="1"/>
    <col min="11851" max="11851" width="4.85546875" style="15" customWidth="1"/>
    <col min="11852" max="11853" width="5.140625" style="15" customWidth="1"/>
    <col min="11854" max="11858" width="6.7109375" style="15" customWidth="1"/>
    <col min="11859" max="11859" width="0" style="15" hidden="1" customWidth="1"/>
    <col min="11860" max="11860" width="4.85546875" style="15" customWidth="1"/>
    <col min="11861" max="11868" width="4.140625" style="15" customWidth="1"/>
    <col min="11869" max="12087" width="9.140625" style="15"/>
    <col min="12088" max="12088" width="8.85546875" style="15" customWidth="1"/>
    <col min="12089" max="12095" width="4.140625" style="15" customWidth="1"/>
    <col min="12096" max="12096" width="7.85546875" style="15" customWidth="1"/>
    <col min="12097" max="12097" width="11.28515625" style="15" customWidth="1"/>
    <col min="12098" max="12102" width="2.140625" style="15" customWidth="1"/>
    <col min="12103" max="12103" width="0" style="15" hidden="1" customWidth="1"/>
    <col min="12104" max="12104" width="4.7109375" style="15" customWidth="1"/>
    <col min="12105" max="12105" width="3.85546875" style="15" customWidth="1"/>
    <col min="12106" max="12106" width="0" style="15" hidden="1" customWidth="1"/>
    <col min="12107" max="12107" width="4.85546875" style="15" customWidth="1"/>
    <col min="12108" max="12109" width="5.140625" style="15" customWidth="1"/>
    <col min="12110" max="12114" width="6.7109375" style="15" customWidth="1"/>
    <col min="12115" max="12115" width="0" style="15" hidden="1" customWidth="1"/>
    <col min="12116" max="12116" width="4.85546875" style="15" customWidth="1"/>
    <col min="12117" max="12124" width="4.140625" style="15" customWidth="1"/>
    <col min="12125" max="12343" width="9.140625" style="15"/>
    <col min="12344" max="12344" width="8.85546875" style="15" customWidth="1"/>
    <col min="12345" max="12351" width="4.140625" style="15" customWidth="1"/>
    <col min="12352" max="12352" width="7.85546875" style="15" customWidth="1"/>
    <col min="12353" max="12353" width="11.28515625" style="15" customWidth="1"/>
    <col min="12354" max="12358" width="2.140625" style="15" customWidth="1"/>
    <col min="12359" max="12359" width="0" style="15" hidden="1" customWidth="1"/>
    <col min="12360" max="12360" width="4.7109375" style="15" customWidth="1"/>
    <col min="12361" max="12361" width="3.85546875" style="15" customWidth="1"/>
    <col min="12362" max="12362" width="0" style="15" hidden="1" customWidth="1"/>
    <col min="12363" max="12363" width="4.85546875" style="15" customWidth="1"/>
    <col min="12364" max="12365" width="5.140625" style="15" customWidth="1"/>
    <col min="12366" max="12370" width="6.7109375" style="15" customWidth="1"/>
    <col min="12371" max="12371" width="0" style="15" hidden="1" customWidth="1"/>
    <col min="12372" max="12372" width="4.85546875" style="15" customWidth="1"/>
    <col min="12373" max="12380" width="4.140625" style="15" customWidth="1"/>
    <col min="12381" max="12599" width="9.140625" style="15"/>
    <col min="12600" max="12600" width="8.85546875" style="15" customWidth="1"/>
    <col min="12601" max="12607" width="4.140625" style="15" customWidth="1"/>
    <col min="12608" max="12608" width="7.85546875" style="15" customWidth="1"/>
    <col min="12609" max="12609" width="11.28515625" style="15" customWidth="1"/>
    <col min="12610" max="12614" width="2.140625" style="15" customWidth="1"/>
    <col min="12615" max="12615" width="0" style="15" hidden="1" customWidth="1"/>
    <col min="12616" max="12616" width="4.7109375" style="15" customWidth="1"/>
    <col min="12617" max="12617" width="3.85546875" style="15" customWidth="1"/>
    <col min="12618" max="12618" width="0" style="15" hidden="1" customWidth="1"/>
    <col min="12619" max="12619" width="4.85546875" style="15" customWidth="1"/>
    <col min="12620" max="12621" width="5.140625" style="15" customWidth="1"/>
    <col min="12622" max="12626" width="6.7109375" style="15" customWidth="1"/>
    <col min="12627" max="12627" width="0" style="15" hidden="1" customWidth="1"/>
    <col min="12628" max="12628" width="4.85546875" style="15" customWidth="1"/>
    <col min="12629" max="12636" width="4.140625" style="15" customWidth="1"/>
    <col min="12637" max="12855" width="9.140625" style="15"/>
    <col min="12856" max="12856" width="8.85546875" style="15" customWidth="1"/>
    <col min="12857" max="12863" width="4.140625" style="15" customWidth="1"/>
    <col min="12864" max="12864" width="7.85546875" style="15" customWidth="1"/>
    <col min="12865" max="12865" width="11.28515625" style="15" customWidth="1"/>
    <col min="12866" max="12870" width="2.140625" style="15" customWidth="1"/>
    <col min="12871" max="12871" width="0" style="15" hidden="1" customWidth="1"/>
    <col min="12872" max="12872" width="4.7109375" style="15" customWidth="1"/>
    <col min="12873" max="12873" width="3.85546875" style="15" customWidth="1"/>
    <col min="12874" max="12874" width="0" style="15" hidden="1" customWidth="1"/>
    <col min="12875" max="12875" width="4.85546875" style="15" customWidth="1"/>
    <col min="12876" max="12877" width="5.140625" style="15" customWidth="1"/>
    <col min="12878" max="12882" width="6.7109375" style="15" customWidth="1"/>
    <col min="12883" max="12883" width="0" style="15" hidden="1" customWidth="1"/>
    <col min="12884" max="12884" width="4.85546875" style="15" customWidth="1"/>
    <col min="12885" max="12892" width="4.140625" style="15" customWidth="1"/>
    <col min="12893" max="13111" width="9.140625" style="15"/>
    <col min="13112" max="13112" width="8.85546875" style="15" customWidth="1"/>
    <col min="13113" max="13119" width="4.140625" style="15" customWidth="1"/>
    <col min="13120" max="13120" width="7.85546875" style="15" customWidth="1"/>
    <col min="13121" max="13121" width="11.28515625" style="15" customWidth="1"/>
    <col min="13122" max="13126" width="2.140625" style="15" customWidth="1"/>
    <col min="13127" max="13127" width="0" style="15" hidden="1" customWidth="1"/>
    <col min="13128" max="13128" width="4.7109375" style="15" customWidth="1"/>
    <col min="13129" max="13129" width="3.85546875" style="15" customWidth="1"/>
    <col min="13130" max="13130" width="0" style="15" hidden="1" customWidth="1"/>
    <col min="13131" max="13131" width="4.85546875" style="15" customWidth="1"/>
    <col min="13132" max="13133" width="5.140625" style="15" customWidth="1"/>
    <col min="13134" max="13138" width="6.7109375" style="15" customWidth="1"/>
    <col min="13139" max="13139" width="0" style="15" hidden="1" customWidth="1"/>
    <col min="13140" max="13140" width="4.85546875" style="15" customWidth="1"/>
    <col min="13141" max="13148" width="4.140625" style="15" customWidth="1"/>
    <col min="13149" max="13367" width="9.140625" style="15"/>
    <col min="13368" max="13368" width="8.85546875" style="15" customWidth="1"/>
    <col min="13369" max="13375" width="4.140625" style="15" customWidth="1"/>
    <col min="13376" max="13376" width="7.85546875" style="15" customWidth="1"/>
    <col min="13377" max="13377" width="11.28515625" style="15" customWidth="1"/>
    <col min="13378" max="13382" width="2.140625" style="15" customWidth="1"/>
    <col min="13383" max="13383" width="0" style="15" hidden="1" customWidth="1"/>
    <col min="13384" max="13384" width="4.7109375" style="15" customWidth="1"/>
    <col min="13385" max="13385" width="3.85546875" style="15" customWidth="1"/>
    <col min="13386" max="13386" width="0" style="15" hidden="1" customWidth="1"/>
    <col min="13387" max="13387" width="4.85546875" style="15" customWidth="1"/>
    <col min="13388" max="13389" width="5.140625" style="15" customWidth="1"/>
    <col min="13390" max="13394" width="6.7109375" style="15" customWidth="1"/>
    <col min="13395" max="13395" width="0" style="15" hidden="1" customWidth="1"/>
    <col min="13396" max="13396" width="4.85546875" style="15" customWidth="1"/>
    <col min="13397" max="13404" width="4.140625" style="15" customWidth="1"/>
    <col min="13405" max="13623" width="9.140625" style="15"/>
    <col min="13624" max="13624" width="8.85546875" style="15" customWidth="1"/>
    <col min="13625" max="13631" width="4.140625" style="15" customWidth="1"/>
    <col min="13632" max="13632" width="7.85546875" style="15" customWidth="1"/>
    <col min="13633" max="13633" width="11.28515625" style="15" customWidth="1"/>
    <col min="13634" max="13638" width="2.140625" style="15" customWidth="1"/>
    <col min="13639" max="13639" width="0" style="15" hidden="1" customWidth="1"/>
    <col min="13640" max="13640" width="4.7109375" style="15" customWidth="1"/>
    <col min="13641" max="13641" width="3.85546875" style="15" customWidth="1"/>
    <col min="13642" max="13642" width="0" style="15" hidden="1" customWidth="1"/>
    <col min="13643" max="13643" width="4.85546875" style="15" customWidth="1"/>
    <col min="13644" max="13645" width="5.140625" style="15" customWidth="1"/>
    <col min="13646" max="13650" width="6.7109375" style="15" customWidth="1"/>
    <col min="13651" max="13651" width="0" style="15" hidden="1" customWidth="1"/>
    <col min="13652" max="13652" width="4.85546875" style="15" customWidth="1"/>
    <col min="13653" max="13660" width="4.140625" style="15" customWidth="1"/>
    <col min="13661" max="13879" width="9.140625" style="15"/>
    <col min="13880" max="13880" width="8.85546875" style="15" customWidth="1"/>
    <col min="13881" max="13887" width="4.140625" style="15" customWidth="1"/>
    <col min="13888" max="13888" width="7.85546875" style="15" customWidth="1"/>
    <col min="13889" max="13889" width="11.28515625" style="15" customWidth="1"/>
    <col min="13890" max="13894" width="2.140625" style="15" customWidth="1"/>
    <col min="13895" max="13895" width="0" style="15" hidden="1" customWidth="1"/>
    <col min="13896" max="13896" width="4.7109375" style="15" customWidth="1"/>
    <col min="13897" max="13897" width="3.85546875" style="15" customWidth="1"/>
    <col min="13898" max="13898" width="0" style="15" hidden="1" customWidth="1"/>
    <col min="13899" max="13899" width="4.85546875" style="15" customWidth="1"/>
    <col min="13900" max="13901" width="5.140625" style="15" customWidth="1"/>
    <col min="13902" max="13906" width="6.7109375" style="15" customWidth="1"/>
    <col min="13907" max="13907" width="0" style="15" hidden="1" customWidth="1"/>
    <col min="13908" max="13908" width="4.85546875" style="15" customWidth="1"/>
    <col min="13909" max="13916" width="4.140625" style="15" customWidth="1"/>
    <col min="13917" max="14135" width="9.140625" style="15"/>
    <col min="14136" max="14136" width="8.85546875" style="15" customWidth="1"/>
    <col min="14137" max="14143" width="4.140625" style="15" customWidth="1"/>
    <col min="14144" max="14144" width="7.85546875" style="15" customWidth="1"/>
    <col min="14145" max="14145" width="11.28515625" style="15" customWidth="1"/>
    <col min="14146" max="14150" width="2.140625" style="15" customWidth="1"/>
    <col min="14151" max="14151" width="0" style="15" hidden="1" customWidth="1"/>
    <col min="14152" max="14152" width="4.7109375" style="15" customWidth="1"/>
    <col min="14153" max="14153" width="3.85546875" style="15" customWidth="1"/>
    <col min="14154" max="14154" width="0" style="15" hidden="1" customWidth="1"/>
    <col min="14155" max="14155" width="4.85546875" style="15" customWidth="1"/>
    <col min="14156" max="14157" width="5.140625" style="15" customWidth="1"/>
    <col min="14158" max="14162" width="6.7109375" style="15" customWidth="1"/>
    <col min="14163" max="14163" width="0" style="15" hidden="1" customWidth="1"/>
    <col min="14164" max="14164" width="4.85546875" style="15" customWidth="1"/>
    <col min="14165" max="14172" width="4.140625" style="15" customWidth="1"/>
    <col min="14173" max="14391" width="9.140625" style="15"/>
    <col min="14392" max="14392" width="8.85546875" style="15" customWidth="1"/>
    <col min="14393" max="14399" width="4.140625" style="15" customWidth="1"/>
    <col min="14400" max="14400" width="7.85546875" style="15" customWidth="1"/>
    <col min="14401" max="14401" width="11.28515625" style="15" customWidth="1"/>
    <col min="14402" max="14406" width="2.140625" style="15" customWidth="1"/>
    <col min="14407" max="14407" width="0" style="15" hidden="1" customWidth="1"/>
    <col min="14408" max="14408" width="4.7109375" style="15" customWidth="1"/>
    <col min="14409" max="14409" width="3.85546875" style="15" customWidth="1"/>
    <col min="14410" max="14410" width="0" style="15" hidden="1" customWidth="1"/>
    <col min="14411" max="14411" width="4.85546875" style="15" customWidth="1"/>
    <col min="14412" max="14413" width="5.140625" style="15" customWidth="1"/>
    <col min="14414" max="14418" width="6.7109375" style="15" customWidth="1"/>
    <col min="14419" max="14419" width="0" style="15" hidden="1" customWidth="1"/>
    <col min="14420" max="14420" width="4.85546875" style="15" customWidth="1"/>
    <col min="14421" max="14428" width="4.140625" style="15" customWidth="1"/>
    <col min="14429" max="14647" width="9.140625" style="15"/>
    <col min="14648" max="14648" width="8.85546875" style="15" customWidth="1"/>
    <col min="14649" max="14655" width="4.140625" style="15" customWidth="1"/>
    <col min="14656" max="14656" width="7.85546875" style="15" customWidth="1"/>
    <col min="14657" max="14657" width="11.28515625" style="15" customWidth="1"/>
    <col min="14658" max="14662" width="2.140625" style="15" customWidth="1"/>
    <col min="14663" max="14663" width="0" style="15" hidden="1" customWidth="1"/>
    <col min="14664" max="14664" width="4.7109375" style="15" customWidth="1"/>
    <col min="14665" max="14665" width="3.85546875" style="15" customWidth="1"/>
    <col min="14666" max="14666" width="0" style="15" hidden="1" customWidth="1"/>
    <col min="14667" max="14667" width="4.85546875" style="15" customWidth="1"/>
    <col min="14668" max="14669" width="5.140625" style="15" customWidth="1"/>
    <col min="14670" max="14674" width="6.7109375" style="15" customWidth="1"/>
    <col min="14675" max="14675" width="0" style="15" hidden="1" customWidth="1"/>
    <col min="14676" max="14676" width="4.85546875" style="15" customWidth="1"/>
    <col min="14677" max="14684" width="4.140625" style="15" customWidth="1"/>
    <col min="14685" max="14903" width="9.140625" style="15"/>
    <col min="14904" max="14904" width="8.85546875" style="15" customWidth="1"/>
    <col min="14905" max="14911" width="4.140625" style="15" customWidth="1"/>
    <col min="14912" max="14912" width="7.85546875" style="15" customWidth="1"/>
    <col min="14913" max="14913" width="11.28515625" style="15" customWidth="1"/>
    <col min="14914" max="14918" width="2.140625" style="15" customWidth="1"/>
    <col min="14919" max="14919" width="0" style="15" hidden="1" customWidth="1"/>
    <col min="14920" max="14920" width="4.7109375" style="15" customWidth="1"/>
    <col min="14921" max="14921" width="3.85546875" style="15" customWidth="1"/>
    <col min="14922" max="14922" width="0" style="15" hidden="1" customWidth="1"/>
    <col min="14923" max="14923" width="4.85546875" style="15" customWidth="1"/>
    <col min="14924" max="14925" width="5.140625" style="15" customWidth="1"/>
    <col min="14926" max="14930" width="6.7109375" style="15" customWidth="1"/>
    <col min="14931" max="14931" width="0" style="15" hidden="1" customWidth="1"/>
    <col min="14932" max="14932" width="4.85546875" style="15" customWidth="1"/>
    <col min="14933" max="14940" width="4.140625" style="15" customWidth="1"/>
    <col min="14941" max="15159" width="9.140625" style="15"/>
    <col min="15160" max="15160" width="8.85546875" style="15" customWidth="1"/>
    <col min="15161" max="15167" width="4.140625" style="15" customWidth="1"/>
    <col min="15168" max="15168" width="7.85546875" style="15" customWidth="1"/>
    <col min="15169" max="15169" width="11.28515625" style="15" customWidth="1"/>
    <col min="15170" max="15174" width="2.140625" style="15" customWidth="1"/>
    <col min="15175" max="15175" width="0" style="15" hidden="1" customWidth="1"/>
    <col min="15176" max="15176" width="4.7109375" style="15" customWidth="1"/>
    <col min="15177" max="15177" width="3.85546875" style="15" customWidth="1"/>
    <col min="15178" max="15178" width="0" style="15" hidden="1" customWidth="1"/>
    <col min="15179" max="15179" width="4.85546875" style="15" customWidth="1"/>
    <col min="15180" max="15181" width="5.140625" style="15" customWidth="1"/>
    <col min="15182" max="15186" width="6.7109375" style="15" customWidth="1"/>
    <col min="15187" max="15187" width="0" style="15" hidden="1" customWidth="1"/>
    <col min="15188" max="15188" width="4.85546875" style="15" customWidth="1"/>
    <col min="15189" max="15196" width="4.140625" style="15" customWidth="1"/>
    <col min="15197" max="15415" width="9.140625" style="15"/>
    <col min="15416" max="15416" width="8.85546875" style="15" customWidth="1"/>
    <col min="15417" max="15423" width="4.140625" style="15" customWidth="1"/>
    <col min="15424" max="15424" width="7.85546875" style="15" customWidth="1"/>
    <col min="15425" max="15425" width="11.28515625" style="15" customWidth="1"/>
    <col min="15426" max="15430" width="2.140625" style="15" customWidth="1"/>
    <col min="15431" max="15431" width="0" style="15" hidden="1" customWidth="1"/>
    <col min="15432" max="15432" width="4.7109375" style="15" customWidth="1"/>
    <col min="15433" max="15433" width="3.85546875" style="15" customWidth="1"/>
    <col min="15434" max="15434" width="0" style="15" hidden="1" customWidth="1"/>
    <col min="15435" max="15435" width="4.85546875" style="15" customWidth="1"/>
    <col min="15436" max="15437" width="5.140625" style="15" customWidth="1"/>
    <col min="15438" max="15442" width="6.7109375" style="15" customWidth="1"/>
    <col min="15443" max="15443" width="0" style="15" hidden="1" customWidth="1"/>
    <col min="15444" max="15444" width="4.85546875" style="15" customWidth="1"/>
    <col min="15445" max="15452" width="4.140625" style="15" customWidth="1"/>
    <col min="15453" max="15671" width="9.140625" style="15"/>
    <col min="15672" max="15672" width="8.85546875" style="15" customWidth="1"/>
    <col min="15673" max="15679" width="4.140625" style="15" customWidth="1"/>
    <col min="15680" max="15680" width="7.85546875" style="15" customWidth="1"/>
    <col min="15681" max="15681" width="11.28515625" style="15" customWidth="1"/>
    <col min="15682" max="15686" width="2.140625" style="15" customWidth="1"/>
    <col min="15687" max="15687" width="0" style="15" hidden="1" customWidth="1"/>
    <col min="15688" max="15688" width="4.7109375" style="15" customWidth="1"/>
    <col min="15689" max="15689" width="3.85546875" style="15" customWidth="1"/>
    <col min="15690" max="15690" width="0" style="15" hidden="1" customWidth="1"/>
    <col min="15691" max="15691" width="4.85546875" style="15" customWidth="1"/>
    <col min="15692" max="15693" width="5.140625" style="15" customWidth="1"/>
    <col min="15694" max="15698" width="6.7109375" style="15" customWidth="1"/>
    <col min="15699" max="15699" width="0" style="15" hidden="1" customWidth="1"/>
    <col min="15700" max="15700" width="4.85546875" style="15" customWidth="1"/>
    <col min="15701" max="15708" width="4.140625" style="15" customWidth="1"/>
    <col min="15709" max="15927" width="9.140625" style="15"/>
    <col min="15928" max="15928" width="8.85546875" style="15" customWidth="1"/>
    <col min="15929" max="15935" width="4.140625" style="15" customWidth="1"/>
    <col min="15936" max="15936" width="7.85546875" style="15" customWidth="1"/>
    <col min="15937" max="15937" width="11.28515625" style="15" customWidth="1"/>
    <col min="15938" max="15942" width="2.140625" style="15" customWidth="1"/>
    <col min="15943" max="15943" width="0" style="15" hidden="1" customWidth="1"/>
    <col min="15944" max="15944" width="4.7109375" style="15" customWidth="1"/>
    <col min="15945" max="15945" width="3.85546875" style="15" customWidth="1"/>
    <col min="15946" max="15946" width="0" style="15" hidden="1" customWidth="1"/>
    <col min="15947" max="15947" width="4.85546875" style="15" customWidth="1"/>
    <col min="15948" max="15949" width="5.140625" style="15" customWidth="1"/>
    <col min="15950" max="15954" width="6.7109375" style="15" customWidth="1"/>
    <col min="15955" max="15955" width="0" style="15" hidden="1" customWidth="1"/>
    <col min="15956" max="15956" width="4.85546875" style="15" customWidth="1"/>
    <col min="15957" max="15964" width="4.140625" style="15" customWidth="1"/>
    <col min="15965" max="16183" width="9.140625" style="15"/>
    <col min="16184" max="16184" width="8.85546875" style="15" customWidth="1"/>
    <col min="16185" max="16191" width="4.140625" style="15" customWidth="1"/>
    <col min="16192" max="16192" width="7.85546875" style="15" customWidth="1"/>
    <col min="16193" max="16193" width="11.28515625" style="15" customWidth="1"/>
    <col min="16194" max="16198" width="2.140625" style="15" customWidth="1"/>
    <col min="16199" max="16199" width="0" style="15" hidden="1" customWidth="1"/>
    <col min="16200" max="16200" width="4.7109375" style="15" customWidth="1"/>
    <col min="16201" max="16201" width="3.85546875" style="15" customWidth="1"/>
    <col min="16202" max="16202" width="0" style="15" hidden="1" customWidth="1"/>
    <col min="16203" max="16203" width="4.85546875" style="15" customWidth="1"/>
    <col min="16204" max="16205" width="5.140625" style="15" customWidth="1"/>
    <col min="16206" max="16210" width="6.7109375" style="15" customWidth="1"/>
    <col min="16211" max="16211" width="0" style="15" hidden="1" customWidth="1"/>
    <col min="16212" max="16212" width="4.85546875" style="15" customWidth="1"/>
    <col min="16213" max="16220" width="4.140625" style="15" customWidth="1"/>
    <col min="16221" max="16384" width="9.140625" style="15"/>
  </cols>
  <sheetData>
    <row r="1" spans="1:93" ht="4.5" hidden="1" customHeight="1" x14ac:dyDescent="0.2">
      <c r="AV1" s="40"/>
    </row>
    <row r="2" spans="1:93" ht="9.75" hidden="1" customHeight="1" x14ac:dyDescent="0.2">
      <c r="A2" s="2233" t="s">
        <v>52</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3"/>
      <c r="BF2" s="2233"/>
      <c r="BG2" s="2233"/>
      <c r="BH2" s="2233"/>
      <c r="BI2" s="54"/>
      <c r="BJ2" s="54"/>
      <c r="BK2" s="1169"/>
      <c r="BL2" s="1169"/>
      <c r="BM2" s="1169"/>
      <c r="BN2" s="15"/>
      <c r="BO2" s="55"/>
      <c r="BP2" s="55"/>
      <c r="BQ2" s="15"/>
      <c r="BR2" s="15"/>
      <c r="BS2" s="15"/>
      <c r="BT2" s="15"/>
      <c r="BU2" s="54"/>
      <c r="BV2" s="1169"/>
      <c r="BW2" s="1169"/>
      <c r="BX2" s="1169"/>
      <c r="BY2" s="15"/>
      <c r="BZ2" s="55"/>
      <c r="CA2" s="15"/>
      <c r="CB2" s="15"/>
      <c r="CC2" s="15"/>
    </row>
    <row r="3" spans="1:93" s="16" customFormat="1" ht="16.5" hidden="1" customHeight="1" x14ac:dyDescent="0.2">
      <c r="A3" s="2234" t="s">
        <v>0</v>
      </c>
      <c r="B3" s="2236" t="s">
        <v>1</v>
      </c>
      <c r="C3" s="2237"/>
      <c r="D3" s="2237"/>
      <c r="E3" s="2237"/>
      <c r="F3" s="2238"/>
      <c r="G3" s="2242" t="s">
        <v>2</v>
      </c>
      <c r="H3" s="2243"/>
      <c r="I3" s="2243"/>
      <c r="J3" s="2246"/>
      <c r="K3" s="2246"/>
      <c r="L3" s="2246"/>
      <c r="M3" s="2246"/>
      <c r="N3" s="2248" t="s">
        <v>4</v>
      </c>
      <c r="O3" s="2248"/>
      <c r="P3" s="2248"/>
      <c r="Q3" s="2248"/>
      <c r="R3" s="2248"/>
      <c r="S3" s="2248"/>
      <c r="T3" s="2248"/>
      <c r="U3" s="2248"/>
      <c r="V3" s="2248"/>
      <c r="W3" s="2248"/>
      <c r="X3" s="2249"/>
      <c r="Y3" s="2252" t="s">
        <v>82</v>
      </c>
      <c r="Z3" s="2248"/>
      <c r="AA3" s="2248"/>
      <c r="AB3" s="2248"/>
      <c r="AC3" s="2248"/>
      <c r="AD3" s="2248"/>
      <c r="AE3" s="2248"/>
      <c r="AF3" s="2248"/>
      <c r="AG3" s="2248"/>
      <c r="AH3" s="2249"/>
      <c r="AI3" s="2252" t="s">
        <v>5</v>
      </c>
      <c r="AJ3" s="2248"/>
      <c r="AK3" s="2248"/>
      <c r="AL3" s="2248"/>
      <c r="AM3" s="2248"/>
      <c r="AN3" s="2248"/>
      <c r="AO3" s="2248"/>
      <c r="AP3" s="2248"/>
      <c r="AQ3" s="2248"/>
      <c r="AR3" s="2248"/>
      <c r="AS3" s="2248"/>
      <c r="AT3" s="2248"/>
      <c r="AU3" s="2248"/>
      <c r="AV3" s="2248"/>
      <c r="AW3" s="2248"/>
      <c r="AX3" s="2248"/>
      <c r="AY3" s="2248"/>
      <c r="AZ3" s="2248"/>
      <c r="BA3" s="2249"/>
      <c r="BB3" s="2252" t="s">
        <v>6</v>
      </c>
      <c r="BC3" s="2248"/>
      <c r="BD3" s="2248"/>
      <c r="BE3" s="2248"/>
      <c r="BF3" s="2248"/>
      <c r="BG3" s="2248"/>
      <c r="BH3" s="2254"/>
      <c r="BI3" s="54"/>
      <c r="BJ3" s="54"/>
      <c r="BK3" s="1169"/>
      <c r="BL3" s="1169"/>
      <c r="BM3" s="1169"/>
      <c r="BN3" s="15"/>
      <c r="BO3" s="55"/>
      <c r="BP3" s="55"/>
      <c r="BQ3" s="15"/>
      <c r="BR3" s="15"/>
      <c r="BS3" s="15"/>
      <c r="BT3" s="15"/>
      <c r="BU3" s="54"/>
      <c r="BV3" s="1169"/>
      <c r="BW3" s="1169"/>
      <c r="BX3" s="1169"/>
      <c r="BY3" s="15"/>
      <c r="BZ3" s="55"/>
      <c r="CA3" s="15"/>
      <c r="CB3" s="15"/>
      <c r="CC3" s="15"/>
      <c r="CD3" s="15"/>
    </row>
    <row r="4" spans="1:93" s="16" customFormat="1" ht="5.25" hidden="1" customHeight="1" x14ac:dyDescent="0.2">
      <c r="A4" s="2235"/>
      <c r="B4" s="2239"/>
      <c r="C4" s="2240"/>
      <c r="D4" s="2240"/>
      <c r="E4" s="2240"/>
      <c r="F4" s="2241"/>
      <c r="G4" s="2244"/>
      <c r="H4" s="2245"/>
      <c r="I4" s="2245"/>
      <c r="J4" s="2247"/>
      <c r="K4" s="2247"/>
      <c r="L4" s="2247"/>
      <c r="M4" s="2247"/>
      <c r="N4" s="2250"/>
      <c r="O4" s="2250"/>
      <c r="P4" s="2250"/>
      <c r="Q4" s="2250"/>
      <c r="R4" s="2250"/>
      <c r="S4" s="2250"/>
      <c r="T4" s="2250"/>
      <c r="U4" s="2250"/>
      <c r="V4" s="2250"/>
      <c r="W4" s="2250"/>
      <c r="X4" s="2251"/>
      <c r="Y4" s="2253"/>
      <c r="Z4" s="2250"/>
      <c r="AA4" s="2250"/>
      <c r="AB4" s="2250"/>
      <c r="AC4" s="2250"/>
      <c r="AD4" s="2250"/>
      <c r="AE4" s="2250"/>
      <c r="AF4" s="2250"/>
      <c r="AG4" s="2250"/>
      <c r="AH4" s="2251"/>
      <c r="AI4" s="2253"/>
      <c r="AJ4" s="2250"/>
      <c r="AK4" s="2250"/>
      <c r="AL4" s="2250"/>
      <c r="AM4" s="2250"/>
      <c r="AN4" s="2250"/>
      <c r="AO4" s="2250"/>
      <c r="AP4" s="2250"/>
      <c r="AQ4" s="2250"/>
      <c r="AR4" s="2250"/>
      <c r="AS4" s="2250"/>
      <c r="AT4" s="2250"/>
      <c r="AU4" s="2250"/>
      <c r="AV4" s="2250"/>
      <c r="AW4" s="2250"/>
      <c r="AX4" s="2250"/>
      <c r="AY4" s="2250"/>
      <c r="AZ4" s="2250"/>
      <c r="BA4" s="2251"/>
      <c r="BB4" s="2253"/>
      <c r="BC4" s="2250"/>
      <c r="BD4" s="2250"/>
      <c r="BE4" s="2250"/>
      <c r="BF4" s="2250"/>
      <c r="BG4" s="2250"/>
      <c r="BH4" s="2255"/>
      <c r="BI4" s="54"/>
      <c r="BJ4" s="54"/>
      <c r="BK4" s="1169"/>
      <c r="BL4" s="1169"/>
      <c r="BM4" s="1169"/>
      <c r="BN4" s="15"/>
      <c r="BO4" s="55"/>
      <c r="BP4" s="55"/>
      <c r="BQ4" s="15"/>
      <c r="BR4" s="15"/>
      <c r="BS4" s="15"/>
      <c r="BT4" s="15"/>
      <c r="BU4" s="54"/>
      <c r="BV4" s="1169"/>
      <c r="BW4" s="1169"/>
      <c r="BX4" s="1169"/>
      <c r="BY4" s="15"/>
      <c r="BZ4" s="55"/>
      <c r="CA4" s="15"/>
      <c r="CB4" s="15"/>
      <c r="CC4" s="15"/>
      <c r="CD4" s="15"/>
    </row>
    <row r="5" spans="1:93" ht="9.75" hidden="1" customHeight="1" x14ac:dyDescent="0.2">
      <c r="A5" s="17">
        <v>1</v>
      </c>
      <c r="B5" s="2216">
        <v>2</v>
      </c>
      <c r="C5" s="2216"/>
      <c r="D5" s="2216"/>
      <c r="E5" s="2216"/>
      <c r="F5" s="2228"/>
      <c r="G5" s="2215">
        <v>3</v>
      </c>
      <c r="H5" s="2216"/>
      <c r="I5" s="2216"/>
      <c r="J5" s="2229"/>
      <c r="K5" s="2229"/>
      <c r="L5" s="2229"/>
      <c r="M5" s="2229"/>
      <c r="N5" s="2216">
        <v>5</v>
      </c>
      <c r="O5" s="2216"/>
      <c r="P5" s="2216"/>
      <c r="Q5" s="2216"/>
      <c r="R5" s="2216"/>
      <c r="S5" s="2216"/>
      <c r="T5" s="2216"/>
      <c r="U5" s="2216"/>
      <c r="V5" s="2216"/>
      <c r="W5" s="2216"/>
      <c r="X5" s="2228"/>
      <c r="Y5" s="2230">
        <v>6</v>
      </c>
      <c r="Z5" s="2231"/>
      <c r="AA5" s="2231"/>
      <c r="AB5" s="2231"/>
      <c r="AC5" s="2231"/>
      <c r="AD5" s="2231"/>
      <c r="AE5" s="2231"/>
      <c r="AF5" s="2231"/>
      <c r="AG5" s="2231"/>
      <c r="AH5" s="2232"/>
      <c r="AI5" s="2215">
        <v>7</v>
      </c>
      <c r="AJ5" s="2216"/>
      <c r="AK5" s="2216"/>
      <c r="AL5" s="2216"/>
      <c r="AM5" s="2216"/>
      <c r="AN5" s="2216"/>
      <c r="AO5" s="2216"/>
      <c r="AP5" s="2216"/>
      <c r="AQ5" s="2216"/>
      <c r="AR5" s="2216"/>
      <c r="AS5" s="2216"/>
      <c r="AT5" s="2216"/>
      <c r="AU5" s="2216"/>
      <c r="AV5" s="2216"/>
      <c r="AW5" s="2216"/>
      <c r="AX5" s="2216"/>
      <c r="AY5" s="2216"/>
      <c r="AZ5" s="2216"/>
      <c r="BA5" s="2228"/>
      <c r="BB5" s="2215">
        <v>8</v>
      </c>
      <c r="BC5" s="2216"/>
      <c r="BD5" s="2216"/>
      <c r="BE5" s="2216"/>
      <c r="BF5" s="2216"/>
      <c r="BG5" s="2216"/>
      <c r="BH5" s="2217"/>
      <c r="BI5" s="54"/>
      <c r="BJ5" s="54"/>
      <c r="BK5" s="1169"/>
      <c r="BL5" s="1169"/>
      <c r="BM5" s="1169"/>
      <c r="BN5" s="15"/>
      <c r="BO5" s="55"/>
      <c r="BP5" s="55"/>
      <c r="BQ5" s="15"/>
      <c r="BR5" s="15"/>
      <c r="BS5" s="15"/>
      <c r="BT5" s="15"/>
      <c r="BU5" s="54"/>
      <c r="BV5" s="1169"/>
      <c r="BW5" s="1169"/>
      <c r="BX5" s="1169"/>
      <c r="BY5" s="15"/>
      <c r="BZ5" s="55"/>
      <c r="CA5" s="15"/>
      <c r="CB5" s="15"/>
      <c r="CC5" s="15"/>
    </row>
    <row r="6" spans="1:93" ht="11.25" hidden="1" x14ac:dyDescent="0.2">
      <c r="A6" s="106" t="s">
        <v>7</v>
      </c>
      <c r="B6" s="2218" t="e">
        <f>(AD169+AI169)/36</f>
        <v>#REF!</v>
      </c>
      <c r="C6" s="2219"/>
      <c r="D6" s="2219"/>
      <c r="E6" s="2219"/>
      <c r="F6" s="2220"/>
      <c r="G6" s="2218">
        <f>(AD170+AI170)/36</f>
        <v>0</v>
      </c>
      <c r="H6" s="2219"/>
      <c r="I6" s="2219"/>
      <c r="J6" s="2221"/>
      <c r="K6" s="2221"/>
      <c r="L6" s="2221"/>
      <c r="M6" s="2221"/>
      <c r="N6" s="2219">
        <f>+AJ19</f>
        <v>2</v>
      </c>
      <c r="O6" s="2219"/>
      <c r="P6" s="2219"/>
      <c r="Q6" s="2219"/>
      <c r="R6" s="2219"/>
      <c r="S6" s="2219"/>
      <c r="T6" s="2219"/>
      <c r="U6" s="2219"/>
      <c r="V6" s="2219"/>
      <c r="W6" s="2219"/>
      <c r="X6" s="2220"/>
      <c r="Y6" s="2222">
        <f>(AD174+AI174)/36</f>
        <v>0</v>
      </c>
      <c r="Z6" s="2223"/>
      <c r="AA6" s="2223"/>
      <c r="AB6" s="2223"/>
      <c r="AC6" s="2223"/>
      <c r="AD6" s="2223"/>
      <c r="AE6" s="2223"/>
      <c r="AF6" s="2223"/>
      <c r="AG6" s="2223"/>
      <c r="AH6" s="2224"/>
      <c r="AI6" s="2218">
        <v>11</v>
      </c>
      <c r="AJ6" s="2219"/>
      <c r="AK6" s="2219"/>
      <c r="AL6" s="2219"/>
      <c r="AM6" s="2219"/>
      <c r="AN6" s="2219"/>
      <c r="AO6" s="2219"/>
      <c r="AP6" s="2219"/>
      <c r="AQ6" s="2219"/>
      <c r="AR6" s="2219"/>
      <c r="AS6" s="2219"/>
      <c r="AT6" s="2219"/>
      <c r="AU6" s="2219"/>
      <c r="AV6" s="2219"/>
      <c r="AW6" s="2219"/>
      <c r="AX6" s="2219"/>
      <c r="AY6" s="2219"/>
      <c r="AZ6" s="2219"/>
      <c r="BA6" s="2220"/>
      <c r="BB6" s="2225" t="e">
        <f>SUM(B6:AV6)</f>
        <v>#REF!</v>
      </c>
      <c r="BC6" s="2226"/>
      <c r="BD6" s="2226"/>
      <c r="BE6" s="2226"/>
      <c r="BF6" s="2226"/>
      <c r="BG6" s="2226"/>
      <c r="BH6" s="2227"/>
      <c r="BI6" s="54"/>
      <c r="BJ6" s="54"/>
      <c r="BK6" s="1169"/>
      <c r="BL6" s="1169"/>
      <c r="BM6" s="1169"/>
      <c r="BN6" s="15"/>
      <c r="BO6" s="55"/>
      <c r="BP6" s="55"/>
      <c r="BQ6" s="15"/>
      <c r="BR6" s="15"/>
      <c r="BS6" s="15"/>
      <c r="BT6" s="15"/>
      <c r="BU6" s="54"/>
      <c r="BV6" s="1169"/>
      <c r="BW6" s="1169"/>
      <c r="BX6" s="1169"/>
      <c r="BY6" s="15"/>
      <c r="BZ6" s="55"/>
      <c r="CA6" s="15"/>
      <c r="CB6" s="15"/>
      <c r="CC6" s="15"/>
    </row>
    <row r="7" spans="1:93" ht="11.25" hidden="1" x14ac:dyDescent="0.2">
      <c r="A7" s="106" t="s">
        <v>8</v>
      </c>
      <c r="B7" s="2218">
        <f>(AV169+BB169)/36</f>
        <v>35</v>
      </c>
      <c r="C7" s="2219"/>
      <c r="D7" s="2219"/>
      <c r="E7" s="2219"/>
      <c r="F7" s="2220"/>
      <c r="G7" s="2218">
        <f>(AV170+BB170)/36</f>
        <v>3</v>
      </c>
      <c r="H7" s="2219"/>
      <c r="I7" s="2219"/>
      <c r="J7" s="2221"/>
      <c r="K7" s="2221"/>
      <c r="L7" s="2221"/>
      <c r="M7" s="2221"/>
      <c r="N7" s="2219">
        <f>+AW19+BC19</f>
        <v>2</v>
      </c>
      <c r="O7" s="2219"/>
      <c r="P7" s="2219"/>
      <c r="Q7" s="2219"/>
      <c r="R7" s="2219"/>
      <c r="S7" s="2219"/>
      <c r="T7" s="2219"/>
      <c r="U7" s="2219"/>
      <c r="V7" s="2219"/>
      <c r="W7" s="2219"/>
      <c r="X7" s="2220"/>
      <c r="Y7" s="2222">
        <f>(AV174+BB174)/36</f>
        <v>0</v>
      </c>
      <c r="Z7" s="2223"/>
      <c r="AA7" s="2223"/>
      <c r="AB7" s="2223"/>
      <c r="AC7" s="2223"/>
      <c r="AD7" s="2223"/>
      <c r="AE7" s="2223"/>
      <c r="AF7" s="2223"/>
      <c r="AG7" s="2223"/>
      <c r="AH7" s="2224"/>
      <c r="AI7" s="2218">
        <v>10</v>
      </c>
      <c r="AJ7" s="2219"/>
      <c r="AK7" s="2219"/>
      <c r="AL7" s="2219"/>
      <c r="AM7" s="2219"/>
      <c r="AN7" s="2219"/>
      <c r="AO7" s="2219"/>
      <c r="AP7" s="2219"/>
      <c r="AQ7" s="2219"/>
      <c r="AR7" s="2219"/>
      <c r="AS7" s="2219"/>
      <c r="AT7" s="2219"/>
      <c r="AU7" s="2219"/>
      <c r="AV7" s="2219"/>
      <c r="AW7" s="2219"/>
      <c r="AX7" s="2219"/>
      <c r="AY7" s="2219"/>
      <c r="AZ7" s="2219"/>
      <c r="BA7" s="2220"/>
      <c r="BB7" s="2225">
        <f>SUM(B7:AV7)</f>
        <v>50</v>
      </c>
      <c r="BC7" s="2226"/>
      <c r="BD7" s="2226"/>
      <c r="BE7" s="2226"/>
      <c r="BF7" s="2226"/>
      <c r="BG7" s="2226"/>
      <c r="BH7" s="2227"/>
      <c r="BI7" s="54"/>
      <c r="BJ7" s="54"/>
      <c r="BK7" s="1169"/>
      <c r="BL7" s="1169"/>
      <c r="BM7" s="1169"/>
      <c r="BN7" s="15"/>
      <c r="BO7" s="55"/>
      <c r="BP7" s="55"/>
      <c r="BQ7" s="15"/>
      <c r="BR7" s="15"/>
      <c r="BS7" s="15"/>
      <c r="BT7" s="15"/>
      <c r="BU7" s="54"/>
      <c r="BV7" s="1169"/>
      <c r="BW7" s="1169"/>
      <c r="BX7" s="1169"/>
      <c r="BY7" s="15"/>
      <c r="BZ7" s="55"/>
      <c r="CA7" s="15"/>
      <c r="CB7" s="15"/>
      <c r="CC7" s="15"/>
    </row>
    <row r="8" spans="1:93" ht="11.25" hidden="1" x14ac:dyDescent="0.2">
      <c r="A8" s="106" t="s">
        <v>9</v>
      </c>
      <c r="B8" s="2218">
        <f>(BH169+BN169)/36</f>
        <v>31</v>
      </c>
      <c r="C8" s="2219"/>
      <c r="D8" s="2219"/>
      <c r="E8" s="2219"/>
      <c r="F8" s="2220"/>
      <c r="G8" s="2218">
        <f>(BH170+BN170)/36</f>
        <v>8</v>
      </c>
      <c r="H8" s="2219"/>
      <c r="I8" s="2219"/>
      <c r="J8" s="2221"/>
      <c r="K8" s="2221"/>
      <c r="L8" s="2221"/>
      <c r="M8" s="2221"/>
      <c r="N8" s="2219">
        <f>+BO19</f>
        <v>1</v>
      </c>
      <c r="O8" s="2219"/>
      <c r="P8" s="2219"/>
      <c r="Q8" s="2219"/>
      <c r="R8" s="2219"/>
      <c r="S8" s="2219"/>
      <c r="T8" s="2219"/>
      <c r="U8" s="2219"/>
      <c r="V8" s="2219"/>
      <c r="W8" s="2219"/>
      <c r="X8" s="2220"/>
      <c r="Y8" s="2222">
        <f>(BH174+BN174)/36</f>
        <v>0</v>
      </c>
      <c r="Z8" s="2223"/>
      <c r="AA8" s="2223"/>
      <c r="AB8" s="2223"/>
      <c r="AC8" s="2223"/>
      <c r="AD8" s="2223"/>
      <c r="AE8" s="2223"/>
      <c r="AF8" s="2223"/>
      <c r="AG8" s="2223"/>
      <c r="AH8" s="2224"/>
      <c r="AI8" s="2218">
        <v>11</v>
      </c>
      <c r="AJ8" s="2219"/>
      <c r="AK8" s="2219"/>
      <c r="AL8" s="2219"/>
      <c r="AM8" s="2219"/>
      <c r="AN8" s="2219"/>
      <c r="AO8" s="2219"/>
      <c r="AP8" s="2219"/>
      <c r="AQ8" s="2219"/>
      <c r="AR8" s="2219"/>
      <c r="AS8" s="2219"/>
      <c r="AT8" s="2219"/>
      <c r="AU8" s="2219"/>
      <c r="AV8" s="2219"/>
      <c r="AW8" s="2219"/>
      <c r="AX8" s="2219"/>
      <c r="AY8" s="2219"/>
      <c r="AZ8" s="2219"/>
      <c r="BA8" s="2220"/>
      <c r="BB8" s="2225">
        <f>SUM(B8:AV8)</f>
        <v>51</v>
      </c>
      <c r="BC8" s="2226"/>
      <c r="BD8" s="2226"/>
      <c r="BE8" s="2226"/>
      <c r="BF8" s="2226"/>
      <c r="BG8" s="2226"/>
      <c r="BH8" s="2227"/>
      <c r="BI8" s="54"/>
      <c r="BJ8" s="54"/>
      <c r="BK8" s="1169"/>
      <c r="BL8" s="1169"/>
      <c r="BM8" s="1169"/>
      <c r="BN8" s="15"/>
      <c r="BO8" s="55"/>
      <c r="BP8" s="55"/>
      <c r="BQ8" s="15"/>
      <c r="BR8" s="15"/>
      <c r="BS8" s="15"/>
      <c r="BT8" s="15"/>
      <c r="BU8" s="54"/>
      <c r="BV8" s="1169"/>
      <c r="BW8" s="1169"/>
      <c r="BX8" s="1169"/>
      <c r="BY8" s="15"/>
      <c r="BZ8" s="55"/>
      <c r="CA8" s="15"/>
      <c r="CB8" s="15"/>
      <c r="CC8" s="15"/>
    </row>
    <row r="9" spans="1:93" ht="11.25" hidden="1" x14ac:dyDescent="0.2">
      <c r="A9" s="106" t="s">
        <v>122</v>
      </c>
      <c r="B9" s="2218">
        <f>(CD169+CJ169)/36</f>
        <v>21.5</v>
      </c>
      <c r="C9" s="2219"/>
      <c r="D9" s="2219"/>
      <c r="E9" s="2219"/>
      <c r="F9" s="2220"/>
      <c r="G9" s="2218">
        <f>(CD170+H11)/36</f>
        <v>5</v>
      </c>
      <c r="H9" s="2219"/>
      <c r="I9" s="2219"/>
      <c r="J9" s="2221"/>
      <c r="K9" s="2221"/>
      <c r="L9" s="2221"/>
      <c r="M9" s="2221"/>
      <c r="N9" s="2219">
        <f>+CE19+CK19</f>
        <v>1.5</v>
      </c>
      <c r="O9" s="2219"/>
      <c r="P9" s="2219"/>
      <c r="Q9" s="2219"/>
      <c r="R9" s="2219"/>
      <c r="S9" s="2219"/>
      <c r="T9" s="2219"/>
      <c r="U9" s="2219"/>
      <c r="V9" s="2219"/>
      <c r="W9" s="2219"/>
      <c r="X9" s="2220"/>
      <c r="Y9" s="2222">
        <v>6</v>
      </c>
      <c r="Z9" s="2223"/>
      <c r="AA9" s="2223"/>
      <c r="AB9" s="2223"/>
      <c r="AC9" s="2223"/>
      <c r="AD9" s="2223"/>
      <c r="AE9" s="2223"/>
      <c r="AF9" s="2223"/>
      <c r="AG9" s="2223"/>
      <c r="AH9" s="2224"/>
      <c r="AI9" s="2218">
        <v>2</v>
      </c>
      <c r="AJ9" s="2219"/>
      <c r="AK9" s="2219"/>
      <c r="AL9" s="2219"/>
      <c r="AM9" s="2219"/>
      <c r="AN9" s="2219"/>
      <c r="AO9" s="2219"/>
      <c r="AP9" s="2219"/>
      <c r="AQ9" s="2219"/>
      <c r="AR9" s="2219"/>
      <c r="AS9" s="2219"/>
      <c r="AT9" s="2219"/>
      <c r="AU9" s="2219"/>
      <c r="AV9" s="2219"/>
      <c r="AW9" s="2219"/>
      <c r="AX9" s="2219"/>
      <c r="AY9" s="2219"/>
      <c r="AZ9" s="2219"/>
      <c r="BA9" s="2220"/>
      <c r="BB9" s="2225" t="e">
        <f>+Y9+AI9+N9+#REF!+G9+B9</f>
        <v>#REF!</v>
      </c>
      <c r="BC9" s="2226"/>
      <c r="BD9" s="2226"/>
      <c r="BE9" s="2226"/>
      <c r="BF9" s="2226"/>
      <c r="BG9" s="2226"/>
      <c r="BH9" s="2227"/>
      <c r="BI9" s="54"/>
      <c r="BJ9" s="54"/>
      <c r="BK9" s="1169"/>
      <c r="BL9" s="1169"/>
      <c r="BM9" s="1169"/>
      <c r="BN9" s="15"/>
      <c r="BO9" s="55"/>
      <c r="BP9" s="55"/>
      <c r="BQ9" s="15"/>
      <c r="BR9" s="15"/>
      <c r="BS9" s="15"/>
      <c r="BT9" s="15"/>
      <c r="BU9" s="54"/>
      <c r="BV9" s="1169"/>
      <c r="BW9" s="1169"/>
      <c r="BX9" s="1169"/>
      <c r="BY9" s="15"/>
      <c r="BZ9" s="55"/>
      <c r="CA9" s="15"/>
      <c r="CB9" s="15"/>
      <c r="CC9" s="15"/>
    </row>
    <row r="10" spans="1:93" ht="12" hidden="1" thickBot="1" x14ac:dyDescent="0.25">
      <c r="A10" s="107" t="s">
        <v>6</v>
      </c>
      <c r="B10" s="2256" t="e">
        <f>SUM(B6:F8)+B9</f>
        <v>#REF!</v>
      </c>
      <c r="C10" s="2256"/>
      <c r="D10" s="2256"/>
      <c r="E10" s="2256"/>
      <c r="F10" s="2257"/>
      <c r="G10" s="2258">
        <f>SUM(G6:I8)+G9</f>
        <v>16</v>
      </c>
      <c r="H10" s="2256"/>
      <c r="I10" s="2256"/>
      <c r="J10" s="2259"/>
      <c r="K10" s="2259"/>
      <c r="L10" s="2259"/>
      <c r="M10" s="2259"/>
      <c r="N10" s="2256">
        <f>SUM(N6:X8)+N9</f>
        <v>6.5</v>
      </c>
      <c r="O10" s="2256"/>
      <c r="P10" s="2256"/>
      <c r="Q10" s="2256"/>
      <c r="R10" s="2256"/>
      <c r="S10" s="2256"/>
      <c r="T10" s="2256"/>
      <c r="U10" s="2256"/>
      <c r="V10" s="2256"/>
      <c r="W10" s="2256"/>
      <c r="X10" s="2257"/>
      <c r="Y10" s="2260">
        <f>SUM(Y6:AD8)+Y9</f>
        <v>6</v>
      </c>
      <c r="Z10" s="2261"/>
      <c r="AA10" s="2261"/>
      <c r="AB10" s="2261"/>
      <c r="AC10" s="2261"/>
      <c r="AD10" s="2261"/>
      <c r="AE10" s="2261"/>
      <c r="AF10" s="2261"/>
      <c r="AG10" s="2261"/>
      <c r="AH10" s="2262"/>
      <c r="AI10" s="2258">
        <f>SUM(AI6:AV8)+AI9</f>
        <v>34</v>
      </c>
      <c r="AJ10" s="2256"/>
      <c r="AK10" s="2256"/>
      <c r="AL10" s="2256"/>
      <c r="AM10" s="2256"/>
      <c r="AN10" s="2256"/>
      <c r="AO10" s="2256"/>
      <c r="AP10" s="2256"/>
      <c r="AQ10" s="2256"/>
      <c r="AR10" s="2256"/>
      <c r="AS10" s="2256"/>
      <c r="AT10" s="2256"/>
      <c r="AU10" s="2256"/>
      <c r="AV10" s="2256"/>
      <c r="AW10" s="2256"/>
      <c r="AX10" s="2256"/>
      <c r="AY10" s="2256"/>
      <c r="AZ10" s="2256"/>
      <c r="BA10" s="2257"/>
      <c r="BB10" s="2258" t="e">
        <f>SUM(BB6:BH8)+BB9</f>
        <v>#REF!</v>
      </c>
      <c r="BC10" s="2256"/>
      <c r="BD10" s="2256"/>
      <c r="BE10" s="2256"/>
      <c r="BF10" s="2256"/>
      <c r="BG10" s="2256"/>
      <c r="BH10" s="2263"/>
      <c r="BI10" s="54"/>
      <c r="BJ10" s="54"/>
      <c r="BK10" s="1169"/>
      <c r="BL10" s="1169"/>
      <c r="BM10" s="1169"/>
      <c r="BN10" s="15"/>
      <c r="BO10" s="55"/>
      <c r="BP10" s="55"/>
      <c r="BQ10" s="15"/>
      <c r="BR10" s="15"/>
      <c r="BS10" s="15"/>
      <c r="BT10" s="15"/>
      <c r="BU10" s="54"/>
      <c r="BV10" s="1169"/>
      <c r="BW10" s="1169"/>
      <c r="BX10" s="1169"/>
      <c r="BY10" s="15"/>
      <c r="BZ10" s="55"/>
      <c r="CA10" s="15"/>
      <c r="CB10" s="15"/>
      <c r="CC10" s="15"/>
    </row>
    <row r="11" spans="1:93" ht="0.75" hidden="1" customHeight="1" x14ac:dyDescent="0.2">
      <c r="A11" s="1067"/>
      <c r="B11" s="38"/>
      <c r="C11" s="38"/>
      <c r="D11" s="38"/>
      <c r="E11" s="38"/>
      <c r="F11" s="38"/>
      <c r="G11" s="38"/>
      <c r="H11" s="38"/>
      <c r="I11" s="38"/>
      <c r="J11" s="38"/>
      <c r="K11" s="38"/>
      <c r="L11" s="38"/>
      <c r="M11" s="38"/>
      <c r="N11" s="38"/>
      <c r="O11" s="38"/>
      <c r="P11" s="38"/>
      <c r="Q11" s="38"/>
      <c r="R11" s="57"/>
      <c r="S11" s="57"/>
      <c r="T11" s="38"/>
      <c r="U11" s="45"/>
      <c r="V11" s="45"/>
      <c r="W11" s="38"/>
      <c r="X11" s="38"/>
      <c r="Y11" s="38"/>
      <c r="Z11" s="38"/>
      <c r="AA11" s="38"/>
      <c r="AB11" s="38"/>
      <c r="AC11" s="45"/>
      <c r="AD11" s="38"/>
      <c r="AE11" s="45"/>
      <c r="AF11" s="38"/>
      <c r="AG11" s="38"/>
      <c r="AH11" s="38"/>
      <c r="AI11" s="38"/>
      <c r="AJ11" s="45"/>
      <c r="AK11" s="45"/>
      <c r="AL11" s="38"/>
      <c r="AM11" s="38"/>
      <c r="AN11" s="38"/>
      <c r="AO11" s="38"/>
      <c r="AP11" s="38"/>
      <c r="AQ11" s="38"/>
      <c r="AR11" s="38"/>
      <c r="AS11" s="38"/>
      <c r="AT11" s="38"/>
      <c r="AU11" s="38"/>
      <c r="AV11" s="38"/>
      <c r="AW11" s="45"/>
      <c r="AX11" s="45"/>
      <c r="AY11" s="38"/>
      <c r="AZ11" s="38"/>
      <c r="BA11" s="38"/>
      <c r="BB11" s="38"/>
      <c r="BC11" s="45"/>
      <c r="BD11" s="45"/>
      <c r="BE11" s="38"/>
      <c r="BF11" s="38"/>
      <c r="BG11" s="38"/>
      <c r="BH11" s="38"/>
      <c r="BI11" s="54"/>
      <c r="BJ11" s="54"/>
      <c r="BK11" s="1169"/>
      <c r="BL11" s="1169"/>
      <c r="BM11" s="1169"/>
      <c r="BN11" s="15"/>
      <c r="BO11" s="55"/>
      <c r="BP11" s="55"/>
      <c r="BQ11" s="15"/>
      <c r="BR11" s="15"/>
      <c r="BS11" s="15"/>
      <c r="BT11" s="15"/>
      <c r="BU11" s="54"/>
      <c r="BV11" s="1169"/>
      <c r="BW11" s="1169"/>
      <c r="BX11" s="1169"/>
      <c r="BY11" s="15"/>
      <c r="BZ11" s="55"/>
      <c r="CA11" s="15"/>
      <c r="CB11" s="15"/>
      <c r="CC11" s="15"/>
    </row>
    <row r="12" spans="1:93" ht="0.75" hidden="1" customHeight="1" x14ac:dyDescent="0.2">
      <c r="AV12" s="40"/>
    </row>
    <row r="13" spans="1:93" ht="14.25" customHeight="1" thickBot="1" x14ac:dyDescent="0.25">
      <c r="A13" s="2264" t="s">
        <v>399</v>
      </c>
      <c r="B13" s="2264"/>
      <c r="C13" s="2264"/>
      <c r="D13" s="2264"/>
      <c r="E13" s="2264"/>
      <c r="F13" s="2264"/>
      <c r="G13" s="2264"/>
      <c r="H13" s="2264"/>
      <c r="I13" s="2264"/>
      <c r="J13" s="2264"/>
      <c r="K13" s="2264"/>
      <c r="L13" s="2264"/>
      <c r="M13" s="2264"/>
      <c r="N13" s="2264"/>
      <c r="O13" s="2264"/>
      <c r="P13" s="2264"/>
      <c r="Q13" s="2264"/>
      <c r="R13" s="2264"/>
      <c r="S13" s="2264"/>
      <c r="T13" s="2264"/>
      <c r="U13" s="2264"/>
      <c r="V13" s="2264"/>
      <c r="W13" s="2264"/>
      <c r="X13" s="2264"/>
      <c r="Y13" s="2264"/>
      <c r="Z13" s="2264"/>
      <c r="AA13" s="2264"/>
      <c r="AB13" s="2264"/>
      <c r="AC13" s="2264"/>
      <c r="AD13" s="2264"/>
      <c r="AE13" s="2264"/>
      <c r="AF13" s="2264"/>
      <c r="AG13" s="2264"/>
      <c r="AH13" s="2264"/>
      <c r="AI13" s="2264"/>
      <c r="AJ13" s="2264"/>
      <c r="AK13" s="2264"/>
      <c r="AL13" s="2264"/>
      <c r="AM13" s="2264"/>
      <c r="AN13" s="2264"/>
      <c r="AO13" s="2264"/>
      <c r="AP13" s="2264"/>
      <c r="AQ13" s="2264"/>
      <c r="AR13" s="2264"/>
      <c r="AS13" s="2264"/>
      <c r="AT13" s="2264"/>
      <c r="AU13" s="2264"/>
      <c r="AV13" s="2264"/>
      <c r="AW13" s="2264"/>
      <c r="AX13" s="2264"/>
      <c r="AY13" s="2264"/>
      <c r="AZ13" s="2264"/>
      <c r="BA13" s="2264"/>
      <c r="BB13" s="2264"/>
      <c r="BC13" s="2264"/>
      <c r="BD13" s="2264"/>
      <c r="BE13" s="2264"/>
      <c r="BF13" s="2264"/>
      <c r="BG13" s="2264"/>
      <c r="BH13" s="2264"/>
      <c r="BI13" s="2264"/>
      <c r="BJ13" s="2264"/>
      <c r="BK13" s="2264"/>
      <c r="BL13" s="2264"/>
      <c r="BM13" s="2264"/>
      <c r="BN13" s="2264"/>
      <c r="BO13" s="2264"/>
      <c r="BP13" s="2264"/>
      <c r="BQ13" s="2264"/>
      <c r="BR13" s="2264"/>
      <c r="BS13" s="2264"/>
      <c r="BT13" s="2264"/>
      <c r="BU13" s="2264"/>
      <c r="BV13" s="2264"/>
      <c r="BW13" s="2264"/>
      <c r="BX13" s="2264"/>
      <c r="BY13" s="2264"/>
      <c r="BZ13" s="2264"/>
      <c r="CA13" s="2264"/>
      <c r="CB13" s="2264"/>
      <c r="CC13" s="2264"/>
      <c r="CD13" s="2264"/>
      <c r="CE13" s="2264"/>
      <c r="CF13" s="2264"/>
      <c r="CG13" s="2264"/>
      <c r="CH13" s="2264"/>
      <c r="CI13" s="2264"/>
      <c r="CJ13" s="2264"/>
      <c r="CK13" s="2264"/>
      <c r="CL13" s="2264"/>
      <c r="CM13" s="2264"/>
      <c r="CN13" s="2264"/>
      <c r="CO13" s="2264"/>
    </row>
    <row r="14" spans="1:93" ht="9.75" customHeight="1" thickBot="1" x14ac:dyDescent="0.25">
      <c r="A14" s="2265" t="s">
        <v>10</v>
      </c>
      <c r="B14" s="2268" t="s">
        <v>53</v>
      </c>
      <c r="C14" s="2248"/>
      <c r="D14" s="2248"/>
      <c r="E14" s="2248"/>
      <c r="F14" s="2248"/>
      <c r="G14" s="2248"/>
      <c r="H14" s="2248"/>
      <c r="I14" s="2248"/>
      <c r="J14" s="2273"/>
      <c r="K14" s="2274"/>
      <c r="L14" s="2274"/>
      <c r="M14" s="2274"/>
      <c r="N14" s="2274"/>
      <c r="O14" s="2274"/>
      <c r="P14" s="2274"/>
      <c r="Q14" s="2275"/>
      <c r="R14" s="2282" t="s">
        <v>94</v>
      </c>
      <c r="S14" s="2282" t="s">
        <v>118</v>
      </c>
      <c r="T14" s="2285" t="s">
        <v>11</v>
      </c>
      <c r="U14" s="2286"/>
      <c r="V14" s="2286"/>
      <c r="W14" s="2286"/>
      <c r="X14" s="2286"/>
      <c r="Y14" s="2286"/>
      <c r="Z14" s="2286"/>
      <c r="AA14" s="2286"/>
      <c r="AB14" s="2286"/>
      <c r="AC14" s="2287"/>
      <c r="AD14" s="2288" t="s">
        <v>54</v>
      </c>
      <c r="AE14" s="2289"/>
      <c r="AF14" s="2289"/>
      <c r="AG14" s="2289"/>
      <c r="AH14" s="2289"/>
      <c r="AI14" s="2289"/>
      <c r="AJ14" s="2289"/>
      <c r="AK14" s="2289"/>
      <c r="AL14" s="2289"/>
      <c r="AM14" s="2289"/>
      <c r="AN14" s="2289"/>
      <c r="AO14" s="2289"/>
      <c r="AP14" s="2289"/>
      <c r="AQ14" s="2289"/>
      <c r="AR14" s="2289"/>
      <c r="AS14" s="2289"/>
      <c r="AT14" s="2289"/>
      <c r="AU14" s="2289"/>
      <c r="AV14" s="2289"/>
      <c r="AW14" s="2289"/>
      <c r="AX14" s="2289"/>
      <c r="AY14" s="2289"/>
      <c r="AZ14" s="2289"/>
      <c r="BA14" s="2289"/>
      <c r="BB14" s="2289"/>
      <c r="BC14" s="2289"/>
      <c r="BD14" s="2289"/>
      <c r="BE14" s="2289"/>
      <c r="BF14" s="2289"/>
      <c r="BG14" s="2289"/>
      <c r="BH14" s="2289"/>
      <c r="BI14" s="2289"/>
      <c r="BJ14" s="2289"/>
      <c r="BK14" s="2289"/>
      <c r="BL14" s="2289"/>
      <c r="BM14" s="2289"/>
      <c r="BN14" s="2289"/>
      <c r="BO14" s="2289"/>
      <c r="BP14" s="2289"/>
      <c r="BQ14" s="2289"/>
      <c r="BR14" s="2289"/>
      <c r="BS14" s="2289"/>
      <c r="BT14" s="2289"/>
      <c r="BU14" s="2289"/>
      <c r="BV14" s="2289"/>
      <c r="BW14" s="2289"/>
      <c r="BX14" s="2289"/>
      <c r="BY14" s="2289"/>
      <c r="BZ14" s="2289"/>
      <c r="CA14" s="2289"/>
      <c r="CB14" s="2289"/>
      <c r="CC14" s="2289"/>
      <c r="CD14" s="2289"/>
      <c r="CE14" s="2289"/>
      <c r="CF14" s="2289"/>
      <c r="CG14" s="2289"/>
      <c r="CH14" s="2289"/>
      <c r="CI14" s="2289"/>
      <c r="CJ14" s="2289"/>
      <c r="CK14" s="2289"/>
      <c r="CL14" s="2289"/>
      <c r="CM14" s="2289"/>
      <c r="CN14" s="2289"/>
      <c r="CO14" s="2290"/>
    </row>
    <row r="15" spans="1:93" ht="11.25" customHeight="1" thickBot="1" x14ac:dyDescent="0.25">
      <c r="A15" s="2266"/>
      <c r="B15" s="2269"/>
      <c r="C15" s="2270"/>
      <c r="D15" s="2270"/>
      <c r="E15" s="2270"/>
      <c r="F15" s="2270"/>
      <c r="G15" s="2270"/>
      <c r="H15" s="2270"/>
      <c r="I15" s="2270"/>
      <c r="J15" s="2276"/>
      <c r="K15" s="2277"/>
      <c r="L15" s="2277"/>
      <c r="M15" s="2277"/>
      <c r="N15" s="2277"/>
      <c r="O15" s="2277"/>
      <c r="P15" s="2277"/>
      <c r="Q15" s="2278"/>
      <c r="R15" s="2283"/>
      <c r="S15" s="2283"/>
      <c r="T15" s="2291" t="s">
        <v>100</v>
      </c>
      <c r="U15" s="2293" t="s">
        <v>4</v>
      </c>
      <c r="V15" s="2295" t="s">
        <v>154</v>
      </c>
      <c r="W15" s="2291" t="s">
        <v>101</v>
      </c>
      <c r="X15" s="2297" t="s">
        <v>110</v>
      </c>
      <c r="Y15" s="2298"/>
      <c r="Z15" s="2298"/>
      <c r="AA15" s="2298"/>
      <c r="AB15" s="2299"/>
      <c r="AC15" s="2298"/>
      <c r="AD15" s="2300" t="s">
        <v>12</v>
      </c>
      <c r="AE15" s="2301"/>
      <c r="AF15" s="2301"/>
      <c r="AG15" s="2301"/>
      <c r="AH15" s="2301"/>
      <c r="AI15" s="2301"/>
      <c r="AJ15" s="2301"/>
      <c r="AK15" s="2301"/>
      <c r="AL15" s="2301"/>
      <c r="AM15" s="2301"/>
      <c r="AN15" s="2302"/>
      <c r="AO15" s="2300" t="s">
        <v>12</v>
      </c>
      <c r="AP15" s="2301"/>
      <c r="AQ15" s="2301"/>
      <c r="AR15" s="2301"/>
      <c r="AS15" s="2301"/>
      <c r="AT15" s="2301"/>
      <c r="AU15" s="2302"/>
      <c r="AV15" s="2303" t="s">
        <v>13</v>
      </c>
      <c r="AW15" s="2304"/>
      <c r="AX15" s="2304"/>
      <c r="AY15" s="2304"/>
      <c r="AZ15" s="2304"/>
      <c r="BA15" s="2304"/>
      <c r="BB15" s="2304"/>
      <c r="BC15" s="2304"/>
      <c r="BD15" s="2304"/>
      <c r="BE15" s="2304"/>
      <c r="BF15" s="2304"/>
      <c r="BG15" s="2305"/>
      <c r="BH15" s="2319" t="s">
        <v>14</v>
      </c>
      <c r="BI15" s="2320"/>
      <c r="BJ15" s="2320"/>
      <c r="BK15" s="2320"/>
      <c r="BL15" s="2320"/>
      <c r="BM15" s="2320"/>
      <c r="BN15" s="2304"/>
      <c r="BO15" s="2304"/>
      <c r="BP15" s="2304"/>
      <c r="BQ15" s="2304"/>
      <c r="BR15" s="2304"/>
      <c r="BS15" s="2305"/>
      <c r="BT15" s="2321" t="s">
        <v>121</v>
      </c>
      <c r="BU15" s="2322"/>
      <c r="BV15" s="2322"/>
      <c r="BW15" s="2322"/>
      <c r="BX15" s="2322"/>
      <c r="BY15" s="2322"/>
      <c r="BZ15" s="2322"/>
      <c r="CA15" s="2322"/>
      <c r="CB15" s="2322"/>
      <c r="CC15" s="2323"/>
      <c r="CD15" s="2321" t="s">
        <v>121</v>
      </c>
      <c r="CE15" s="2322"/>
      <c r="CF15" s="2322"/>
      <c r="CG15" s="2322"/>
      <c r="CH15" s="2322"/>
      <c r="CI15" s="2322"/>
      <c r="CJ15" s="2322"/>
      <c r="CK15" s="2322"/>
      <c r="CL15" s="2322"/>
      <c r="CM15" s="2322"/>
      <c r="CN15" s="2322"/>
      <c r="CO15" s="2323"/>
    </row>
    <row r="16" spans="1:93" ht="15.75" customHeight="1" thickBot="1" x14ac:dyDescent="0.25">
      <c r="A16" s="2266"/>
      <c r="B16" s="2269"/>
      <c r="C16" s="2270"/>
      <c r="D16" s="2270"/>
      <c r="E16" s="2270"/>
      <c r="F16" s="2270"/>
      <c r="G16" s="2270"/>
      <c r="H16" s="2270"/>
      <c r="I16" s="2270"/>
      <c r="J16" s="2276"/>
      <c r="K16" s="2277"/>
      <c r="L16" s="2277"/>
      <c r="M16" s="2277"/>
      <c r="N16" s="2277"/>
      <c r="O16" s="2277"/>
      <c r="P16" s="2277"/>
      <c r="Q16" s="2278"/>
      <c r="R16" s="2283"/>
      <c r="S16" s="2283"/>
      <c r="T16" s="2291"/>
      <c r="U16" s="2293"/>
      <c r="V16" s="2296"/>
      <c r="W16" s="2291"/>
      <c r="X16" s="2297" t="s">
        <v>102</v>
      </c>
      <c r="Y16" s="2297"/>
      <c r="Z16" s="2297"/>
      <c r="AA16" s="2298"/>
      <c r="AB16" s="2324" t="s">
        <v>364</v>
      </c>
      <c r="AC16" s="2326" t="s">
        <v>106</v>
      </c>
      <c r="AD16" s="2329" t="s">
        <v>157</v>
      </c>
      <c r="AE16" s="2332" t="s">
        <v>103</v>
      </c>
      <c r="AF16" s="2333"/>
      <c r="AG16" s="2333"/>
      <c r="AH16" s="2334"/>
      <c r="AI16" s="2335" t="s">
        <v>158</v>
      </c>
      <c r="AJ16" s="2336" t="s">
        <v>103</v>
      </c>
      <c r="AK16" s="2337"/>
      <c r="AL16" s="2337"/>
      <c r="AM16" s="2337"/>
      <c r="AN16" s="2337"/>
      <c r="AO16" s="2306" t="s">
        <v>230</v>
      </c>
      <c r="AP16" s="2309" t="s">
        <v>103</v>
      </c>
      <c r="AQ16" s="2310"/>
      <c r="AR16" s="2306" t="s">
        <v>231</v>
      </c>
      <c r="AS16" s="2311" t="s">
        <v>103</v>
      </c>
      <c r="AT16" s="2311"/>
      <c r="AU16" s="2312"/>
      <c r="AV16" s="2366" t="s">
        <v>275</v>
      </c>
      <c r="AW16" s="2369" t="s">
        <v>103</v>
      </c>
      <c r="AX16" s="2369"/>
      <c r="AY16" s="2369"/>
      <c r="AZ16" s="2369"/>
      <c r="BA16" s="2370"/>
      <c r="BB16" s="2343" t="s">
        <v>234</v>
      </c>
      <c r="BC16" s="2371" t="s">
        <v>103</v>
      </c>
      <c r="BD16" s="2369"/>
      <c r="BE16" s="2369"/>
      <c r="BF16" s="2369"/>
      <c r="BG16" s="2370"/>
      <c r="BH16" s="2343" t="s">
        <v>235</v>
      </c>
      <c r="BI16" s="2371" t="s">
        <v>103</v>
      </c>
      <c r="BJ16" s="2369"/>
      <c r="BK16" s="2369"/>
      <c r="BL16" s="2369"/>
      <c r="BM16" s="2369"/>
      <c r="BN16" s="2343" t="s">
        <v>276</v>
      </c>
      <c r="BO16" s="2357" t="s">
        <v>103</v>
      </c>
      <c r="BP16" s="2357"/>
      <c r="BQ16" s="2357"/>
      <c r="BR16" s="2357"/>
      <c r="BS16" s="2358"/>
      <c r="BT16" s="2251" t="s">
        <v>97</v>
      </c>
      <c r="BU16" s="2341" t="s">
        <v>103</v>
      </c>
      <c r="BV16" s="2342"/>
      <c r="BW16" s="2342"/>
      <c r="BX16" s="2360"/>
      <c r="BY16" s="2361" t="s">
        <v>116</v>
      </c>
      <c r="BZ16" s="2341" t="s">
        <v>103</v>
      </c>
      <c r="CA16" s="2342"/>
      <c r="CB16" s="2342"/>
      <c r="CC16" s="2360"/>
      <c r="CD16" s="2338" t="s">
        <v>236</v>
      </c>
      <c r="CE16" s="2341" t="s">
        <v>103</v>
      </c>
      <c r="CF16" s="2342"/>
      <c r="CG16" s="2342"/>
      <c r="CH16" s="2342"/>
      <c r="CI16" s="2342"/>
      <c r="CJ16" s="2343" t="s">
        <v>277</v>
      </c>
      <c r="CK16" s="2341" t="s">
        <v>103</v>
      </c>
      <c r="CL16" s="2342"/>
      <c r="CM16" s="2342"/>
      <c r="CN16" s="2342"/>
      <c r="CO16" s="2346"/>
    </row>
    <row r="17" spans="1:96" ht="14.1" customHeight="1" x14ac:dyDescent="0.2">
      <c r="A17" s="2266"/>
      <c r="B17" s="2269"/>
      <c r="C17" s="2270"/>
      <c r="D17" s="2270"/>
      <c r="E17" s="2270"/>
      <c r="F17" s="2270"/>
      <c r="G17" s="2270"/>
      <c r="H17" s="2270"/>
      <c r="I17" s="2270"/>
      <c r="J17" s="2276"/>
      <c r="K17" s="2277"/>
      <c r="L17" s="2277"/>
      <c r="M17" s="2277"/>
      <c r="N17" s="2277"/>
      <c r="O17" s="2277"/>
      <c r="P17" s="2277"/>
      <c r="Q17" s="2278"/>
      <c r="R17" s="2283"/>
      <c r="S17" s="2283"/>
      <c r="T17" s="2291"/>
      <c r="U17" s="2293"/>
      <c r="V17" s="2296"/>
      <c r="W17" s="2291"/>
      <c r="X17" s="2347" t="s">
        <v>15</v>
      </c>
      <c r="Y17" s="2297" t="s">
        <v>103</v>
      </c>
      <c r="Z17" s="2297"/>
      <c r="AA17" s="2298"/>
      <c r="AB17" s="2325"/>
      <c r="AC17" s="2327"/>
      <c r="AD17" s="2330"/>
      <c r="AE17" s="2349" t="s">
        <v>170</v>
      </c>
      <c r="AF17" s="2351" t="s">
        <v>108</v>
      </c>
      <c r="AG17" s="2353" t="s">
        <v>109</v>
      </c>
      <c r="AH17" s="2355" t="s">
        <v>107</v>
      </c>
      <c r="AI17" s="2330"/>
      <c r="AJ17" s="2349" t="s">
        <v>170</v>
      </c>
      <c r="AK17" s="2388" t="s">
        <v>153</v>
      </c>
      <c r="AL17" s="2390" t="s">
        <v>108</v>
      </c>
      <c r="AM17" s="2390" t="s">
        <v>109</v>
      </c>
      <c r="AN17" s="2392" t="s">
        <v>107</v>
      </c>
      <c r="AO17" s="2307"/>
      <c r="AP17" s="2317" t="s">
        <v>170</v>
      </c>
      <c r="AQ17" s="2315" t="s">
        <v>172</v>
      </c>
      <c r="AR17" s="2307"/>
      <c r="AS17" s="2317" t="s">
        <v>170</v>
      </c>
      <c r="AT17" s="2385" t="s">
        <v>153</v>
      </c>
      <c r="AU17" s="2315" t="s">
        <v>172</v>
      </c>
      <c r="AV17" s="2367"/>
      <c r="AW17" s="2317" t="s">
        <v>170</v>
      </c>
      <c r="AX17" s="2385" t="s">
        <v>153</v>
      </c>
      <c r="AY17" s="2313" t="s">
        <v>172</v>
      </c>
      <c r="AZ17" s="2313" t="s">
        <v>109</v>
      </c>
      <c r="BA17" s="2315" t="s">
        <v>202</v>
      </c>
      <c r="BB17" s="2344"/>
      <c r="BC17" s="2317" t="s">
        <v>170</v>
      </c>
      <c r="BD17" s="2378" t="s">
        <v>153</v>
      </c>
      <c r="BE17" s="2313" t="s">
        <v>108</v>
      </c>
      <c r="BF17" s="2313" t="s">
        <v>109</v>
      </c>
      <c r="BG17" s="2315" t="s">
        <v>202</v>
      </c>
      <c r="BH17" s="2344"/>
      <c r="BI17" s="2380" t="s">
        <v>106</v>
      </c>
      <c r="BJ17" s="2382" t="s">
        <v>153</v>
      </c>
      <c r="BK17" s="2313" t="s">
        <v>108</v>
      </c>
      <c r="BL17" s="2313" t="s">
        <v>109</v>
      </c>
      <c r="BM17" s="2372" t="s">
        <v>107</v>
      </c>
      <c r="BN17" s="2344"/>
      <c r="BO17" s="2349" t="s">
        <v>170</v>
      </c>
      <c r="BP17" s="2374" t="s">
        <v>153</v>
      </c>
      <c r="BQ17" s="2376" t="s">
        <v>108</v>
      </c>
      <c r="BR17" s="2313" t="s">
        <v>109</v>
      </c>
      <c r="BS17" s="2315" t="s">
        <v>202</v>
      </c>
      <c r="BT17" s="2359"/>
      <c r="BU17" s="2364" t="s">
        <v>106</v>
      </c>
      <c r="BV17" s="2365" t="s">
        <v>108</v>
      </c>
      <c r="BW17" s="2365" t="s">
        <v>109</v>
      </c>
      <c r="BX17" s="2365" t="s">
        <v>107</v>
      </c>
      <c r="BY17" s="2362"/>
      <c r="BZ17" s="2364" t="s">
        <v>106</v>
      </c>
      <c r="CA17" s="2400" t="s">
        <v>108</v>
      </c>
      <c r="CB17" s="2400" t="s">
        <v>109</v>
      </c>
      <c r="CC17" s="2365" t="s">
        <v>107</v>
      </c>
      <c r="CD17" s="2339"/>
      <c r="CE17" s="2349" t="s">
        <v>170</v>
      </c>
      <c r="CF17" s="2382" t="s">
        <v>153</v>
      </c>
      <c r="CG17" s="2313" t="s">
        <v>108</v>
      </c>
      <c r="CH17" s="2365" t="s">
        <v>109</v>
      </c>
      <c r="CI17" s="2315" t="s">
        <v>202</v>
      </c>
      <c r="CJ17" s="2344"/>
      <c r="CK17" s="2349" t="s">
        <v>170</v>
      </c>
      <c r="CL17" s="2382" t="s">
        <v>153</v>
      </c>
      <c r="CM17" s="2376" t="s">
        <v>108</v>
      </c>
      <c r="CN17" s="2365" t="s">
        <v>109</v>
      </c>
      <c r="CO17" s="2315" t="s">
        <v>202</v>
      </c>
    </row>
    <row r="18" spans="1:96" ht="38.25" customHeight="1" thickBot="1" x14ac:dyDescent="0.25">
      <c r="A18" s="2266"/>
      <c r="B18" s="2269"/>
      <c r="C18" s="2270"/>
      <c r="D18" s="2270"/>
      <c r="E18" s="2270"/>
      <c r="F18" s="2270"/>
      <c r="G18" s="2270"/>
      <c r="H18" s="2270"/>
      <c r="I18" s="2270"/>
      <c r="J18" s="2279"/>
      <c r="K18" s="2280"/>
      <c r="L18" s="2280"/>
      <c r="M18" s="2280"/>
      <c r="N18" s="2280"/>
      <c r="O18" s="2280"/>
      <c r="P18" s="2280"/>
      <c r="Q18" s="2281"/>
      <c r="R18" s="2284"/>
      <c r="S18" s="2284"/>
      <c r="T18" s="2292"/>
      <c r="U18" s="2294"/>
      <c r="V18" s="2296"/>
      <c r="W18" s="2292"/>
      <c r="X18" s="2348"/>
      <c r="Y18" s="1160" t="s">
        <v>104</v>
      </c>
      <c r="Z18" s="1160" t="s">
        <v>182</v>
      </c>
      <c r="AA18" s="684" t="s">
        <v>105</v>
      </c>
      <c r="AB18" s="2325"/>
      <c r="AC18" s="2328"/>
      <c r="AD18" s="2331"/>
      <c r="AE18" s="2350"/>
      <c r="AF18" s="2352"/>
      <c r="AG18" s="2354"/>
      <c r="AH18" s="2356"/>
      <c r="AI18" s="2331"/>
      <c r="AJ18" s="2350"/>
      <c r="AK18" s="2389"/>
      <c r="AL18" s="2391"/>
      <c r="AM18" s="2391"/>
      <c r="AN18" s="2393"/>
      <c r="AO18" s="2308"/>
      <c r="AP18" s="2318"/>
      <c r="AQ18" s="2316"/>
      <c r="AR18" s="2307"/>
      <c r="AS18" s="2384"/>
      <c r="AT18" s="2386"/>
      <c r="AU18" s="2316"/>
      <c r="AV18" s="2368"/>
      <c r="AW18" s="2318"/>
      <c r="AX18" s="2387"/>
      <c r="AY18" s="2314"/>
      <c r="AZ18" s="2314"/>
      <c r="BA18" s="2316"/>
      <c r="BB18" s="2345"/>
      <c r="BC18" s="2318"/>
      <c r="BD18" s="2379"/>
      <c r="BE18" s="2314"/>
      <c r="BF18" s="2314"/>
      <c r="BG18" s="2316"/>
      <c r="BH18" s="2345"/>
      <c r="BI18" s="2381"/>
      <c r="BJ18" s="2383"/>
      <c r="BK18" s="2314"/>
      <c r="BL18" s="2314"/>
      <c r="BM18" s="2373"/>
      <c r="BN18" s="2345"/>
      <c r="BO18" s="2350"/>
      <c r="BP18" s="2375"/>
      <c r="BQ18" s="2377"/>
      <c r="BR18" s="2314"/>
      <c r="BS18" s="2316"/>
      <c r="BT18" s="2359"/>
      <c r="BU18" s="2364"/>
      <c r="BV18" s="2365"/>
      <c r="BW18" s="2365"/>
      <c r="BX18" s="2365"/>
      <c r="BY18" s="2363"/>
      <c r="BZ18" s="2364"/>
      <c r="CA18" s="2400"/>
      <c r="CB18" s="2400"/>
      <c r="CC18" s="2365"/>
      <c r="CD18" s="2340"/>
      <c r="CE18" s="2350"/>
      <c r="CF18" s="2383"/>
      <c r="CG18" s="2314"/>
      <c r="CH18" s="2399"/>
      <c r="CI18" s="2316"/>
      <c r="CJ18" s="2345"/>
      <c r="CK18" s="2350"/>
      <c r="CL18" s="2383"/>
      <c r="CM18" s="2377"/>
      <c r="CN18" s="2394"/>
      <c r="CO18" s="2316"/>
    </row>
    <row r="19" spans="1:96" ht="11.25" customHeight="1" thickBot="1" x14ac:dyDescent="0.25">
      <c r="A19" s="2267"/>
      <c r="B19" s="2271"/>
      <c r="C19" s="2272"/>
      <c r="D19" s="2272"/>
      <c r="E19" s="2272"/>
      <c r="F19" s="2272"/>
      <c r="G19" s="2272"/>
      <c r="H19" s="2272"/>
      <c r="I19" s="2272"/>
      <c r="J19" s="74">
        <v>1</v>
      </c>
      <c r="K19" s="1162">
        <v>2</v>
      </c>
      <c r="L19" s="1161">
        <v>3</v>
      </c>
      <c r="M19" s="75">
        <v>4</v>
      </c>
      <c r="N19" s="74">
        <v>5</v>
      </c>
      <c r="O19" s="75">
        <v>6</v>
      </c>
      <c r="P19" s="74">
        <v>7</v>
      </c>
      <c r="Q19" s="75">
        <v>8</v>
      </c>
      <c r="R19" s="62"/>
      <c r="S19" s="90"/>
      <c r="T19" s="693"/>
      <c r="U19" s="1474"/>
      <c r="V19" s="96"/>
      <c r="W19" s="882"/>
      <c r="X19" s="889"/>
      <c r="Y19" s="97"/>
      <c r="Z19" s="97"/>
      <c r="AA19" s="97"/>
      <c r="AB19" s="400"/>
      <c r="AC19" s="86"/>
      <c r="AD19" s="88">
        <v>17</v>
      </c>
      <c r="AE19" s="117"/>
      <c r="AF19" s="118"/>
      <c r="AG19" s="118"/>
      <c r="AH19" s="1089"/>
      <c r="AI19" s="88">
        <v>22</v>
      </c>
      <c r="AJ19" s="119">
        <v>2</v>
      </c>
      <c r="AK19" s="117"/>
      <c r="AL19" s="120"/>
      <c r="AM19" s="121"/>
      <c r="AN19" s="122"/>
      <c r="AO19" s="779">
        <v>17</v>
      </c>
      <c r="AP19" s="657"/>
      <c r="AQ19" s="728">
        <v>17</v>
      </c>
      <c r="AR19" s="88">
        <f>+AS19+AU19</f>
        <v>24</v>
      </c>
      <c r="AS19" s="2395">
        <v>1.5</v>
      </c>
      <c r="AT19" s="2396"/>
      <c r="AU19" s="2020">
        <v>22.5</v>
      </c>
      <c r="AV19" s="88">
        <v>17</v>
      </c>
      <c r="AW19" s="2397">
        <v>1</v>
      </c>
      <c r="AX19" s="2398"/>
      <c r="AY19" s="108">
        <v>16</v>
      </c>
      <c r="AZ19" s="108"/>
      <c r="BA19" s="89"/>
      <c r="BB19" s="88">
        <v>24</v>
      </c>
      <c r="BC19" s="2397">
        <v>1</v>
      </c>
      <c r="BD19" s="2398"/>
      <c r="BE19" s="108">
        <v>19</v>
      </c>
      <c r="BF19" s="108">
        <v>4</v>
      </c>
      <c r="BG19" s="89"/>
      <c r="BH19" s="88">
        <v>17</v>
      </c>
      <c r="BI19" s="2397">
        <v>1</v>
      </c>
      <c r="BJ19" s="2398"/>
      <c r="BK19" s="108">
        <v>11</v>
      </c>
      <c r="BL19" s="108">
        <v>5</v>
      </c>
      <c r="BM19" s="89"/>
      <c r="BN19" s="88">
        <v>25</v>
      </c>
      <c r="BO19" s="2397">
        <v>1</v>
      </c>
      <c r="BP19" s="2398"/>
      <c r="BQ19" s="782">
        <v>20</v>
      </c>
      <c r="BR19" s="783">
        <v>4</v>
      </c>
      <c r="BS19" s="89"/>
      <c r="BT19" s="102"/>
      <c r="BU19" s="184"/>
      <c r="BV19" s="182"/>
      <c r="BW19" s="182"/>
      <c r="BX19" s="182"/>
      <c r="BY19" s="43"/>
      <c r="BZ19" s="184"/>
      <c r="CA19" s="183"/>
      <c r="CB19" s="181"/>
      <c r="CC19" s="183"/>
      <c r="CD19" s="88">
        <v>17</v>
      </c>
      <c r="CE19" s="2397">
        <v>0.5</v>
      </c>
      <c r="CF19" s="2398"/>
      <c r="CG19" s="108">
        <v>11.5</v>
      </c>
      <c r="CH19" s="108">
        <v>5</v>
      </c>
      <c r="CI19" s="89"/>
      <c r="CJ19" s="654">
        <v>18</v>
      </c>
      <c r="CK19" s="2397">
        <v>1</v>
      </c>
      <c r="CL19" s="2398"/>
      <c r="CM19" s="498">
        <v>10</v>
      </c>
      <c r="CN19" s="499">
        <v>7</v>
      </c>
      <c r="CO19" s="185"/>
      <c r="CP19" s="169">
        <f>+CJ19+CD19+BN19+BH19+BB19+AV19+AR19+AO19</f>
        <v>159</v>
      </c>
      <c r="CQ19" s="40">
        <v>4</v>
      </c>
      <c r="CR19" s="172"/>
    </row>
    <row r="20" spans="1:96" s="40" customFormat="1" ht="13.5" hidden="1" customHeight="1" x14ac:dyDescent="0.2">
      <c r="A20" s="105">
        <v>1</v>
      </c>
      <c r="B20" s="2407">
        <v>2</v>
      </c>
      <c r="C20" s="2407"/>
      <c r="D20" s="2407"/>
      <c r="E20" s="2407"/>
      <c r="F20" s="2407"/>
      <c r="G20" s="2407"/>
      <c r="H20" s="2407"/>
      <c r="I20" s="2407"/>
      <c r="J20" s="2408"/>
      <c r="K20" s="2408"/>
      <c r="L20" s="2408"/>
      <c r="M20" s="2408"/>
      <c r="N20" s="2408"/>
      <c r="O20" s="2409"/>
      <c r="P20" s="2409"/>
      <c r="Q20" s="2409"/>
      <c r="R20" s="2410"/>
      <c r="S20" s="754"/>
      <c r="T20" s="689">
        <v>4</v>
      </c>
      <c r="U20" s="1475">
        <v>5</v>
      </c>
      <c r="V20" s="111"/>
      <c r="W20" s="112">
        <v>6</v>
      </c>
      <c r="X20" s="689">
        <v>7</v>
      </c>
      <c r="Y20" s="754">
        <v>8</v>
      </c>
      <c r="Z20" s="112">
        <v>9</v>
      </c>
      <c r="AA20" s="112">
        <v>10</v>
      </c>
      <c r="AB20" s="689">
        <v>11</v>
      </c>
      <c r="AC20" s="686">
        <v>12</v>
      </c>
      <c r="AD20" s="123">
        <v>13</v>
      </c>
      <c r="AE20" s="124"/>
      <c r="AF20" s="125"/>
      <c r="AG20" s="126"/>
      <c r="AH20" s="127"/>
      <c r="AI20" s="127">
        <v>14</v>
      </c>
      <c r="AJ20" s="128"/>
      <c r="AK20" s="128"/>
      <c r="AL20" s="129"/>
      <c r="AM20" s="126"/>
      <c r="AN20" s="130"/>
      <c r="AO20" s="699"/>
      <c r="AP20" s="658"/>
      <c r="AQ20" s="700"/>
      <c r="AR20" s="658"/>
      <c r="AS20" s="658"/>
      <c r="AT20" s="658"/>
      <c r="AU20" s="658"/>
      <c r="AV20" s="113">
        <v>15</v>
      </c>
      <c r="AW20" s="111"/>
      <c r="AX20" s="111"/>
      <c r="AY20" s="110"/>
      <c r="AZ20" s="110"/>
      <c r="BA20" s="112"/>
      <c r="BB20" s="114">
        <v>16</v>
      </c>
      <c r="BC20" s="111"/>
      <c r="BD20" s="111"/>
      <c r="BE20" s="110"/>
      <c r="BF20" s="110"/>
      <c r="BG20" s="115"/>
      <c r="BH20" s="114">
        <v>17</v>
      </c>
      <c r="BI20" s="111"/>
      <c r="BJ20" s="111"/>
      <c r="BK20" s="110"/>
      <c r="BL20" s="110"/>
      <c r="BM20" s="115"/>
      <c r="BN20" s="114">
        <v>18</v>
      </c>
      <c r="BO20" s="111"/>
      <c r="BP20" s="111"/>
      <c r="BQ20" s="110"/>
      <c r="BR20" s="110"/>
      <c r="BS20" s="115"/>
      <c r="BT20" s="109">
        <v>17</v>
      </c>
      <c r="BU20" s="111"/>
      <c r="BV20" s="110"/>
      <c r="BW20" s="110"/>
      <c r="BX20" s="110"/>
      <c r="BY20" s="110">
        <v>18</v>
      </c>
      <c r="BZ20" s="111"/>
      <c r="CA20" s="110"/>
      <c r="CB20" s="110"/>
      <c r="CC20" s="112"/>
      <c r="CD20" s="114">
        <v>17</v>
      </c>
      <c r="CE20" s="111"/>
      <c r="CF20" s="111"/>
      <c r="CG20" s="110"/>
      <c r="CH20" s="110"/>
      <c r="CI20" s="115"/>
      <c r="CJ20" s="109">
        <v>18</v>
      </c>
      <c r="CK20" s="111"/>
      <c r="CL20" s="111"/>
      <c r="CM20" s="110"/>
      <c r="CN20" s="110"/>
      <c r="CO20" s="115"/>
      <c r="CP20" s="116"/>
    </row>
    <row r="21" spans="1:96" s="19" customFormat="1" ht="13.5" hidden="1" customHeight="1" thickBot="1" x14ac:dyDescent="0.25">
      <c r="A21" s="148" t="s">
        <v>84</v>
      </c>
      <c r="B21" s="2411" t="s">
        <v>189</v>
      </c>
      <c r="C21" s="2411"/>
      <c r="D21" s="2411"/>
      <c r="E21" s="2411"/>
      <c r="F21" s="2411"/>
      <c r="G21" s="2411"/>
      <c r="H21" s="2411"/>
      <c r="I21" s="2411"/>
      <c r="J21" s="2412"/>
      <c r="K21" s="2412"/>
      <c r="L21" s="2412"/>
      <c r="M21" s="2412"/>
      <c r="N21" s="2412"/>
      <c r="O21" s="2412"/>
      <c r="P21" s="2412"/>
      <c r="Q21" s="2413"/>
      <c r="R21" s="149"/>
      <c r="S21" s="755">
        <f>SUM(S24:S49)</f>
        <v>2112</v>
      </c>
      <c r="T21" s="758">
        <f>SUM(T24:T49)</f>
        <v>0</v>
      </c>
      <c r="U21" s="150">
        <f>U22</f>
        <v>0</v>
      </c>
      <c r="V21" s="151">
        <f>+V22</f>
        <v>0</v>
      </c>
      <c r="W21" s="883">
        <f>SUM(W24:W49)</f>
        <v>0</v>
      </c>
      <c r="X21" s="690">
        <f t="shared" ref="X21:BR21" si="0">SUM(X24:X49)</f>
        <v>0</v>
      </c>
      <c r="Y21" s="156">
        <f t="shared" si="0"/>
        <v>0</v>
      </c>
      <c r="Z21" s="152">
        <f t="shared" si="0"/>
        <v>0</v>
      </c>
      <c r="AA21" s="157">
        <f t="shared" si="0"/>
        <v>0</v>
      </c>
      <c r="AB21" s="690">
        <f t="shared" si="0"/>
        <v>0</v>
      </c>
      <c r="AC21" s="687">
        <f t="shared" si="0"/>
        <v>0</v>
      </c>
      <c r="AD21" s="153">
        <f>SUM(AD24:AD49)</f>
        <v>0</v>
      </c>
      <c r="AE21" s="154">
        <f t="shared" si="0"/>
        <v>0</v>
      </c>
      <c r="AF21" s="155">
        <f t="shared" si="0"/>
        <v>0</v>
      </c>
      <c r="AG21" s="156">
        <f t="shared" si="0"/>
        <v>0</v>
      </c>
      <c r="AH21" s="152">
        <f t="shared" si="0"/>
        <v>0</v>
      </c>
      <c r="AI21" s="152">
        <f t="shared" si="0"/>
        <v>0</v>
      </c>
      <c r="AJ21" s="154">
        <f>SUM(AJ24:AJ49)</f>
        <v>0</v>
      </c>
      <c r="AK21" s="154">
        <f>+AK24+AK27+AK33+AK34</f>
        <v>0</v>
      </c>
      <c r="AL21" s="155">
        <f t="shared" si="0"/>
        <v>0</v>
      </c>
      <c r="AM21" s="156">
        <f t="shared" si="0"/>
        <v>0</v>
      </c>
      <c r="AN21" s="157">
        <f t="shared" ref="AN21" si="1">SUM(AN24:AN49)</f>
        <v>0</v>
      </c>
      <c r="AO21" s="701"/>
      <c r="AP21" s="659"/>
      <c r="AQ21" s="702"/>
      <c r="AR21" s="659"/>
      <c r="AS21" s="659"/>
      <c r="AT21" s="659"/>
      <c r="AU21" s="659"/>
      <c r="AV21" s="153">
        <f t="shared" si="0"/>
        <v>0</v>
      </c>
      <c r="AW21" s="154">
        <f t="shared" si="0"/>
        <v>0</v>
      </c>
      <c r="AX21" s="154"/>
      <c r="AY21" s="152">
        <f t="shared" si="0"/>
        <v>0</v>
      </c>
      <c r="AZ21" s="152">
        <f t="shared" si="0"/>
        <v>0</v>
      </c>
      <c r="BA21" s="157">
        <f t="shared" ref="BA21" si="2">SUM(BA24:BA49)</f>
        <v>0</v>
      </c>
      <c r="BB21" s="153">
        <f t="shared" si="0"/>
        <v>0</v>
      </c>
      <c r="BC21" s="154">
        <f t="shared" si="0"/>
        <v>0</v>
      </c>
      <c r="BD21" s="154"/>
      <c r="BE21" s="152">
        <f t="shared" si="0"/>
        <v>0</v>
      </c>
      <c r="BF21" s="152">
        <f t="shared" si="0"/>
        <v>0</v>
      </c>
      <c r="BG21" s="155">
        <f>SUM(BG24:BG49)</f>
        <v>0</v>
      </c>
      <c r="BH21" s="153">
        <f>SUM(BH24:BH49)</f>
        <v>0</v>
      </c>
      <c r="BI21" s="154">
        <f t="shared" si="0"/>
        <v>0</v>
      </c>
      <c r="BJ21" s="154"/>
      <c r="BK21" s="152">
        <f t="shared" si="0"/>
        <v>0</v>
      </c>
      <c r="BL21" s="152">
        <f t="shared" si="0"/>
        <v>0</v>
      </c>
      <c r="BM21" s="155">
        <f t="shared" ref="BM21" si="3">SUM(BM24:BM49)</f>
        <v>0</v>
      </c>
      <c r="BN21" s="153">
        <f t="shared" si="0"/>
        <v>0</v>
      </c>
      <c r="BO21" s="154">
        <f t="shared" si="0"/>
        <v>0</v>
      </c>
      <c r="BP21" s="154"/>
      <c r="BQ21" s="152">
        <f t="shared" si="0"/>
        <v>0</v>
      </c>
      <c r="BR21" s="152">
        <f t="shared" si="0"/>
        <v>0</v>
      </c>
      <c r="BS21" s="155">
        <f t="shared" ref="BS21" si="4">SUM(BS24:BS49)</f>
        <v>0</v>
      </c>
      <c r="BT21" s="156">
        <f>SUM(BT24:BT49)</f>
        <v>0</v>
      </c>
      <c r="BU21" s="154">
        <f t="shared" ref="BU21:CC21" si="5">SUM(BU24:BU49)</f>
        <v>0</v>
      </c>
      <c r="BV21" s="152">
        <f t="shared" si="5"/>
        <v>0</v>
      </c>
      <c r="BW21" s="152">
        <f t="shared" si="5"/>
        <v>0</v>
      </c>
      <c r="BX21" s="152">
        <f t="shared" si="5"/>
        <v>0</v>
      </c>
      <c r="BY21" s="152">
        <f t="shared" si="5"/>
        <v>0</v>
      </c>
      <c r="BZ21" s="154">
        <f t="shared" si="5"/>
        <v>0</v>
      </c>
      <c r="CA21" s="152">
        <f t="shared" si="5"/>
        <v>0</v>
      </c>
      <c r="CB21" s="152">
        <f t="shared" si="5"/>
        <v>0</v>
      </c>
      <c r="CC21" s="157">
        <f t="shared" si="5"/>
        <v>0</v>
      </c>
      <c r="CD21" s="153">
        <f>SUM(CD24:CD49)</f>
        <v>0</v>
      </c>
      <c r="CE21" s="154">
        <f t="shared" ref="CE21:CO21" si="6">SUM(CE24:CE49)</f>
        <v>0</v>
      </c>
      <c r="CF21" s="154"/>
      <c r="CG21" s="152">
        <f t="shared" si="6"/>
        <v>0</v>
      </c>
      <c r="CH21" s="152">
        <f t="shared" si="6"/>
        <v>0</v>
      </c>
      <c r="CI21" s="155">
        <f t="shared" si="6"/>
        <v>0</v>
      </c>
      <c r="CJ21" s="156">
        <f t="shared" si="6"/>
        <v>0</v>
      </c>
      <c r="CK21" s="154">
        <f t="shared" si="6"/>
        <v>0</v>
      </c>
      <c r="CL21" s="154"/>
      <c r="CM21" s="152">
        <f t="shared" si="6"/>
        <v>0</v>
      </c>
      <c r="CN21" s="152">
        <f t="shared" si="6"/>
        <v>0</v>
      </c>
      <c r="CO21" s="155">
        <f t="shared" si="6"/>
        <v>0</v>
      </c>
    </row>
    <row r="22" spans="1:96" s="19" customFormat="1" ht="13.5" hidden="1" customHeight="1" thickBot="1" x14ac:dyDescent="0.25">
      <c r="A22" s="71"/>
      <c r="B22" s="2414" t="s">
        <v>4</v>
      </c>
      <c r="C22" s="2415"/>
      <c r="D22" s="2415"/>
      <c r="E22" s="2415"/>
      <c r="F22" s="2415"/>
      <c r="G22" s="2415"/>
      <c r="H22" s="2415"/>
      <c r="I22" s="2415"/>
      <c r="J22" s="397"/>
      <c r="K22" s="397"/>
      <c r="L22" s="397"/>
      <c r="M22" s="397"/>
      <c r="N22" s="397"/>
      <c r="O22" s="397"/>
      <c r="P22" s="397"/>
      <c r="Q22" s="398"/>
      <c r="R22" s="396"/>
      <c r="S22" s="399"/>
      <c r="T22" s="400"/>
      <c r="U22" s="1476">
        <f>SUM(U24:U49)</f>
        <v>0</v>
      </c>
      <c r="V22" s="64">
        <f>+V24+V27+V33+V34</f>
        <v>0</v>
      </c>
      <c r="W22" s="884"/>
      <c r="X22" s="691"/>
      <c r="Y22" s="63"/>
      <c r="Z22" s="63"/>
      <c r="AA22" s="103"/>
      <c r="AB22" s="691"/>
      <c r="AC22" s="87"/>
      <c r="AD22" s="131"/>
      <c r="AE22" s="132"/>
      <c r="AF22" s="133"/>
      <c r="AG22" s="134"/>
      <c r="AH22" s="134"/>
      <c r="AI22" s="134"/>
      <c r="AJ22" s="135"/>
      <c r="AK22" s="135"/>
      <c r="AL22" s="136"/>
      <c r="AM22" s="134"/>
      <c r="AN22" s="137"/>
      <c r="AO22" s="703"/>
      <c r="AP22" s="137"/>
      <c r="AQ22" s="136"/>
      <c r="AR22" s="137"/>
      <c r="AS22" s="137"/>
      <c r="AT22" s="137"/>
      <c r="AU22" s="137"/>
      <c r="AV22" s="91"/>
      <c r="AW22" s="92"/>
      <c r="AX22" s="92"/>
      <c r="AY22" s="93"/>
      <c r="AZ22" s="93"/>
      <c r="BA22" s="95"/>
      <c r="BB22" s="91"/>
      <c r="BC22" s="92"/>
      <c r="BD22" s="92"/>
      <c r="BE22" s="93"/>
      <c r="BF22" s="93"/>
      <c r="BG22" s="94"/>
      <c r="BH22" s="91"/>
      <c r="BI22" s="92"/>
      <c r="BJ22" s="92"/>
      <c r="BK22" s="93"/>
      <c r="BL22" s="93"/>
      <c r="BM22" s="94"/>
      <c r="BN22" s="91"/>
      <c r="BO22" s="92"/>
      <c r="BP22" s="92"/>
      <c r="BQ22" s="93"/>
      <c r="BR22" s="93"/>
      <c r="BS22" s="94"/>
      <c r="BT22" s="63"/>
      <c r="BU22" s="65"/>
      <c r="BV22" s="63"/>
      <c r="BW22" s="63"/>
      <c r="BX22" s="63"/>
      <c r="BY22" s="63"/>
      <c r="BZ22" s="65"/>
      <c r="CA22" s="63"/>
      <c r="CB22" s="63"/>
      <c r="CC22" s="103"/>
      <c r="CD22" s="91"/>
      <c r="CE22" s="92"/>
      <c r="CF22" s="92"/>
      <c r="CG22" s="93"/>
      <c r="CH22" s="93"/>
      <c r="CI22" s="94"/>
      <c r="CJ22" s="93"/>
      <c r="CK22" s="92"/>
      <c r="CL22" s="92"/>
      <c r="CM22" s="93"/>
      <c r="CN22" s="93"/>
      <c r="CO22" s="94"/>
    </row>
    <row r="23" spans="1:96" s="19" customFormat="1" ht="13.5" hidden="1" customHeight="1" thickBot="1" x14ac:dyDescent="0.25">
      <c r="A23" s="186"/>
      <c r="B23" s="2401" t="s">
        <v>188</v>
      </c>
      <c r="C23" s="2402"/>
      <c r="D23" s="2402"/>
      <c r="E23" s="2402"/>
      <c r="F23" s="2402"/>
      <c r="G23" s="2402"/>
      <c r="H23" s="2402"/>
      <c r="I23" s="2402"/>
      <c r="J23" s="72"/>
      <c r="K23" s="1035"/>
      <c r="L23" s="1035"/>
      <c r="M23" s="73"/>
      <c r="N23" s="72"/>
      <c r="O23" s="73"/>
      <c r="P23" s="72"/>
      <c r="Q23" s="73"/>
      <c r="R23" s="76"/>
      <c r="S23" s="81"/>
      <c r="T23" s="99"/>
      <c r="U23" s="98"/>
      <c r="V23" s="77"/>
      <c r="W23" s="885"/>
      <c r="X23" s="692"/>
      <c r="Y23" s="83"/>
      <c r="Z23" s="78"/>
      <c r="AA23" s="85"/>
      <c r="AB23" s="692"/>
      <c r="AC23" s="82"/>
      <c r="AD23" s="138"/>
      <c r="AE23" s="139"/>
      <c r="AF23" s="140"/>
      <c r="AG23" s="140"/>
      <c r="AH23" s="141"/>
      <c r="AI23" s="138"/>
      <c r="AJ23" s="139"/>
      <c r="AK23" s="139"/>
      <c r="AL23" s="141"/>
      <c r="AM23" s="142"/>
      <c r="AN23" s="653"/>
      <c r="AO23" s="704"/>
      <c r="AP23" s="660"/>
      <c r="AQ23" s="705"/>
      <c r="AR23" s="660"/>
      <c r="AS23" s="660"/>
      <c r="AT23" s="660"/>
      <c r="AU23" s="660"/>
      <c r="AV23" s="84"/>
      <c r="AW23" s="79"/>
      <c r="AX23" s="79"/>
      <c r="AY23" s="78"/>
      <c r="AZ23" s="78"/>
      <c r="BA23" s="80"/>
      <c r="BB23" s="84"/>
      <c r="BC23" s="79"/>
      <c r="BD23" s="79"/>
      <c r="BE23" s="78"/>
      <c r="BF23" s="78"/>
      <c r="BG23" s="80"/>
      <c r="BH23" s="84"/>
      <c r="BI23" s="79"/>
      <c r="BJ23" s="79"/>
      <c r="BK23" s="78"/>
      <c r="BL23" s="78"/>
      <c r="BM23" s="80"/>
      <c r="BN23" s="84"/>
      <c r="BO23" s="79"/>
      <c r="BP23" s="79"/>
      <c r="BQ23" s="78"/>
      <c r="BR23" s="78"/>
      <c r="BS23" s="80"/>
      <c r="BT23" s="83"/>
      <c r="BU23" s="79"/>
      <c r="BV23" s="78"/>
      <c r="BW23" s="78"/>
      <c r="BX23" s="78"/>
      <c r="BY23" s="78"/>
      <c r="BZ23" s="79"/>
      <c r="CA23" s="78"/>
      <c r="CB23" s="78"/>
      <c r="CC23" s="85"/>
      <c r="CD23" s="84"/>
      <c r="CE23" s="79"/>
      <c r="CF23" s="79"/>
      <c r="CG23" s="78"/>
      <c r="CH23" s="78"/>
      <c r="CI23" s="80"/>
      <c r="CJ23" s="83"/>
      <c r="CK23" s="79"/>
      <c r="CL23" s="79"/>
      <c r="CM23" s="78"/>
      <c r="CN23" s="78"/>
      <c r="CO23" s="80"/>
      <c r="CP23" s="15"/>
      <c r="CQ23" s="15"/>
    </row>
    <row r="24" spans="1:96" ht="13.5" hidden="1" customHeight="1" thickBot="1" x14ac:dyDescent="0.25">
      <c r="A24" s="187" t="s">
        <v>140</v>
      </c>
      <c r="B24" s="2403" t="s">
        <v>98</v>
      </c>
      <c r="C24" s="2404"/>
      <c r="D24" s="2404"/>
      <c r="E24" s="2404"/>
      <c r="F24" s="2404"/>
      <c r="G24" s="2404"/>
      <c r="H24" s="2404"/>
      <c r="I24" s="2404"/>
      <c r="J24" s="190"/>
      <c r="K24" s="1061"/>
      <c r="L24" s="1061"/>
      <c r="M24" s="1062"/>
      <c r="N24" s="190"/>
      <c r="O24" s="1062"/>
      <c r="P24" s="190"/>
      <c r="Q24" s="1062"/>
      <c r="R24" s="191"/>
      <c r="S24" s="192">
        <v>285</v>
      </c>
      <c r="T24" s="193">
        <f>W24+X24</f>
        <v>0</v>
      </c>
      <c r="U24" s="194"/>
      <c r="V24" s="195"/>
      <c r="W24" s="379"/>
      <c r="X24" s="833"/>
      <c r="Y24" s="1167"/>
      <c r="Z24" s="1163"/>
      <c r="AA24" s="1166"/>
      <c r="AB24" s="302"/>
      <c r="AC24" s="197"/>
      <c r="AD24" s="198"/>
      <c r="AE24" s="199"/>
      <c r="AF24" s="200"/>
      <c r="AG24" s="200"/>
      <c r="AH24" s="201"/>
      <c r="AI24" s="198"/>
      <c r="AJ24" s="202"/>
      <c r="AK24" s="146"/>
      <c r="AL24" s="201"/>
      <c r="AM24" s="203"/>
      <c r="AN24" s="258"/>
      <c r="AO24" s="706"/>
      <c r="AP24" s="661"/>
      <c r="AQ24" s="707"/>
      <c r="AR24" s="661"/>
      <c r="AS24" s="661"/>
      <c r="AT24" s="661"/>
      <c r="AU24" s="661"/>
      <c r="AV24" s="204">
        <f>AY24+AZ24+BA24</f>
        <v>0</v>
      </c>
      <c r="AW24" s="205"/>
      <c r="AX24" s="205"/>
      <c r="AY24" s="1168"/>
      <c r="AZ24" s="1168"/>
      <c r="BA24" s="196"/>
      <c r="BB24" s="204">
        <f>BE24+BF24+BG24</f>
        <v>0</v>
      </c>
      <c r="BC24" s="206"/>
      <c r="BD24" s="206"/>
      <c r="BE24" s="207"/>
      <c r="BF24" s="207"/>
      <c r="BG24" s="208"/>
      <c r="BH24" s="209">
        <f>BK24+BL24+BM24</f>
        <v>0</v>
      </c>
      <c r="BI24" s="206"/>
      <c r="BJ24" s="206"/>
      <c r="BK24" s="207"/>
      <c r="BL24" s="207"/>
      <c r="BM24" s="208"/>
      <c r="BN24" s="209">
        <f>BQ24+BR24+BS24</f>
        <v>0</v>
      </c>
      <c r="BO24" s="206"/>
      <c r="BP24" s="206"/>
      <c r="BQ24" s="1168"/>
      <c r="BR24" s="1168"/>
      <c r="BS24" s="196"/>
      <c r="BT24" s="1063">
        <f>BV24+BW24+BX24</f>
        <v>0</v>
      </c>
      <c r="BU24" s="205"/>
      <c r="BV24" s="1168"/>
      <c r="BW24" s="1168"/>
      <c r="BX24" s="1168"/>
      <c r="BY24" s="204">
        <f>CA24+CB24+CC24</f>
        <v>0</v>
      </c>
      <c r="BZ24" s="205"/>
      <c r="CA24" s="1168"/>
      <c r="CB24" s="1168"/>
      <c r="CC24" s="1166"/>
      <c r="CD24" s="209">
        <f>CG24+CH24+CI24</f>
        <v>0</v>
      </c>
      <c r="CE24" s="206"/>
      <c r="CF24" s="206"/>
      <c r="CG24" s="207"/>
      <c r="CH24" s="207"/>
      <c r="CI24" s="208"/>
      <c r="CJ24" s="210">
        <f>CM24+CN24+CO24</f>
        <v>0</v>
      </c>
      <c r="CK24" s="206"/>
      <c r="CL24" s="206"/>
      <c r="CM24" s="1168"/>
      <c r="CN24" s="1168"/>
      <c r="CO24" s="196"/>
    </row>
    <row r="25" spans="1:96" ht="13.5" hidden="1" customHeight="1" thickBot="1" x14ac:dyDescent="0.25">
      <c r="A25" s="211" t="s">
        <v>139</v>
      </c>
      <c r="B25" s="2405" t="s">
        <v>99</v>
      </c>
      <c r="C25" s="2406"/>
      <c r="D25" s="2406"/>
      <c r="E25" s="2406"/>
      <c r="F25" s="2406"/>
      <c r="G25" s="2406"/>
      <c r="H25" s="2406"/>
      <c r="I25" s="2406"/>
      <c r="J25" s="190"/>
      <c r="K25" s="1061"/>
      <c r="L25" s="1061"/>
      <c r="M25" s="1062"/>
      <c r="N25" s="190"/>
      <c r="O25" s="1062"/>
      <c r="P25" s="190"/>
      <c r="Q25" s="1062"/>
      <c r="R25" s="191"/>
      <c r="S25" s="192"/>
      <c r="T25" s="193">
        <f>W25+X25</f>
        <v>0</v>
      </c>
      <c r="U25" s="212"/>
      <c r="V25" s="213"/>
      <c r="W25" s="379"/>
      <c r="X25" s="833"/>
      <c r="Y25" s="1167"/>
      <c r="Z25" s="1163"/>
      <c r="AA25" s="1166"/>
      <c r="AB25" s="302"/>
      <c r="AC25" s="197"/>
      <c r="AD25" s="198"/>
      <c r="AE25" s="199"/>
      <c r="AF25" s="200"/>
      <c r="AG25" s="200"/>
      <c r="AH25" s="201"/>
      <c r="AI25" s="198"/>
      <c r="AJ25" s="199"/>
      <c r="AK25" s="144"/>
      <c r="AL25" s="201"/>
      <c r="AM25" s="203"/>
      <c r="AN25" s="258"/>
      <c r="AO25" s="706"/>
      <c r="AP25" s="661"/>
      <c r="AQ25" s="707"/>
      <c r="AR25" s="661"/>
      <c r="AS25" s="661"/>
      <c r="AT25" s="661"/>
      <c r="AU25" s="661"/>
      <c r="AV25" s="204">
        <f t="shared" ref="AV25:AV49" si="7">AY25+AZ25+BA25</f>
        <v>0</v>
      </c>
      <c r="AW25" s="205"/>
      <c r="AX25" s="205"/>
      <c r="AY25" s="1168"/>
      <c r="AZ25" s="1168"/>
      <c r="BA25" s="1086"/>
      <c r="BB25" s="204">
        <f t="shared" ref="BB25:BB49" si="8">BE25+BF25+BG25</f>
        <v>0</v>
      </c>
      <c r="BC25" s="206"/>
      <c r="BD25" s="206"/>
      <c r="BE25" s="207"/>
      <c r="BF25" s="207"/>
      <c r="BG25" s="208"/>
      <c r="BH25" s="209">
        <f t="shared" ref="BH25:BH49" si="9">BK25+BL25+BM25</f>
        <v>0</v>
      </c>
      <c r="BI25" s="206"/>
      <c r="BJ25" s="206"/>
      <c r="BK25" s="207"/>
      <c r="BL25" s="207"/>
      <c r="BM25" s="208"/>
      <c r="BN25" s="209">
        <f t="shared" ref="BN25:BN49" si="10">BQ25+BR25+BS25</f>
        <v>0</v>
      </c>
      <c r="BO25" s="206"/>
      <c r="BP25" s="206"/>
      <c r="BQ25" s="1168"/>
      <c r="BR25" s="1168"/>
      <c r="BS25" s="196"/>
      <c r="BT25" s="1063">
        <f t="shared" ref="BT25:BT31" si="11">BV25+BW25+BX25</f>
        <v>0</v>
      </c>
      <c r="BU25" s="205"/>
      <c r="BV25" s="1168"/>
      <c r="BW25" s="1168"/>
      <c r="BX25" s="1168"/>
      <c r="BY25" s="204">
        <f t="shared" ref="BY25:BY31" si="12">CA25+CB25+CC25</f>
        <v>0</v>
      </c>
      <c r="BZ25" s="205"/>
      <c r="CA25" s="1168"/>
      <c r="CB25" s="1168"/>
      <c r="CC25" s="1166"/>
      <c r="CD25" s="209">
        <f t="shared" ref="CD25:CD31" si="13">CG25+CH25+CI25</f>
        <v>0</v>
      </c>
      <c r="CE25" s="206"/>
      <c r="CF25" s="206"/>
      <c r="CG25" s="207"/>
      <c r="CH25" s="207"/>
      <c r="CI25" s="208"/>
      <c r="CJ25" s="210">
        <f t="shared" ref="CJ25:CJ31" si="14">CM25+CN25+CO25</f>
        <v>0</v>
      </c>
      <c r="CK25" s="206"/>
      <c r="CL25" s="206"/>
      <c r="CM25" s="1168"/>
      <c r="CN25" s="1168"/>
      <c r="CO25" s="196"/>
    </row>
    <row r="26" spans="1:96" ht="13.5" hidden="1" customHeight="1" thickBot="1" x14ac:dyDescent="0.25">
      <c r="A26" s="211" t="s">
        <v>85</v>
      </c>
      <c r="B26" s="2405" t="s">
        <v>16</v>
      </c>
      <c r="C26" s="2406"/>
      <c r="D26" s="2406"/>
      <c r="E26" s="2406"/>
      <c r="F26" s="2406"/>
      <c r="G26" s="2406"/>
      <c r="H26" s="2406"/>
      <c r="I26" s="2406"/>
      <c r="J26" s="190"/>
      <c r="K26" s="1061"/>
      <c r="L26" s="1061"/>
      <c r="M26" s="1062"/>
      <c r="N26" s="190"/>
      <c r="O26" s="1062"/>
      <c r="P26" s="190"/>
      <c r="Q26" s="1062"/>
      <c r="R26" s="191"/>
      <c r="S26" s="192">
        <v>171</v>
      </c>
      <c r="T26" s="193">
        <f t="shared" ref="T26:T39" si="15">W26+X26</f>
        <v>0</v>
      </c>
      <c r="U26" s="212"/>
      <c r="V26" s="213"/>
      <c r="W26" s="379"/>
      <c r="X26" s="833"/>
      <c r="Y26" s="1167"/>
      <c r="Z26" s="1163"/>
      <c r="AA26" s="1166"/>
      <c r="AB26" s="302"/>
      <c r="AC26" s="197"/>
      <c r="AD26" s="198"/>
      <c r="AE26" s="199"/>
      <c r="AF26" s="200"/>
      <c r="AG26" s="200"/>
      <c r="AH26" s="201"/>
      <c r="AI26" s="198"/>
      <c r="AJ26" s="199"/>
      <c r="AK26" s="144"/>
      <c r="AL26" s="201"/>
      <c r="AM26" s="203"/>
      <c r="AN26" s="258"/>
      <c r="AO26" s="706"/>
      <c r="AP26" s="661"/>
      <c r="AQ26" s="707"/>
      <c r="AR26" s="661"/>
      <c r="AS26" s="661"/>
      <c r="AT26" s="661"/>
      <c r="AU26" s="661"/>
      <c r="AV26" s="204">
        <f t="shared" si="7"/>
        <v>0</v>
      </c>
      <c r="AW26" s="205"/>
      <c r="AX26" s="205"/>
      <c r="AY26" s="1168"/>
      <c r="AZ26" s="1168"/>
      <c r="BA26" s="196"/>
      <c r="BB26" s="204">
        <f t="shared" si="8"/>
        <v>0</v>
      </c>
      <c r="BC26" s="206"/>
      <c r="BD26" s="206"/>
      <c r="BE26" s="207"/>
      <c r="BF26" s="207"/>
      <c r="BG26" s="208"/>
      <c r="BH26" s="209">
        <f t="shared" si="9"/>
        <v>0</v>
      </c>
      <c r="BI26" s="206"/>
      <c r="BJ26" s="206"/>
      <c r="BK26" s="207"/>
      <c r="BL26" s="207"/>
      <c r="BM26" s="208"/>
      <c r="BN26" s="209">
        <f t="shared" si="10"/>
        <v>0</v>
      </c>
      <c r="BO26" s="206"/>
      <c r="BP26" s="206"/>
      <c r="BQ26" s="1168"/>
      <c r="BR26" s="1168"/>
      <c r="BS26" s="196"/>
      <c r="BT26" s="1063">
        <f t="shared" si="11"/>
        <v>0</v>
      </c>
      <c r="BU26" s="205"/>
      <c r="BV26" s="1168"/>
      <c r="BW26" s="1168"/>
      <c r="BX26" s="1168"/>
      <c r="BY26" s="204">
        <f t="shared" si="12"/>
        <v>0</v>
      </c>
      <c r="BZ26" s="205"/>
      <c r="CA26" s="1168"/>
      <c r="CB26" s="1168"/>
      <c r="CC26" s="1166"/>
      <c r="CD26" s="209">
        <f t="shared" si="13"/>
        <v>0</v>
      </c>
      <c r="CE26" s="206"/>
      <c r="CF26" s="206"/>
      <c r="CG26" s="207"/>
      <c r="CH26" s="207"/>
      <c r="CI26" s="208"/>
      <c r="CJ26" s="210">
        <f t="shared" si="14"/>
        <v>0</v>
      </c>
      <c r="CK26" s="206"/>
      <c r="CL26" s="206"/>
      <c r="CM26" s="1168"/>
      <c r="CN26" s="1168"/>
      <c r="CO26" s="196"/>
    </row>
    <row r="27" spans="1:96" ht="12" hidden="1" customHeight="1" thickBot="1" x14ac:dyDescent="0.25">
      <c r="A27" s="211" t="s">
        <v>86</v>
      </c>
      <c r="B27" s="2405" t="s">
        <v>119</v>
      </c>
      <c r="C27" s="2406"/>
      <c r="D27" s="2406"/>
      <c r="E27" s="2406"/>
      <c r="F27" s="2406"/>
      <c r="G27" s="2406"/>
      <c r="H27" s="2406"/>
      <c r="I27" s="2406"/>
      <c r="J27" s="190"/>
      <c r="K27" s="1061"/>
      <c r="L27" s="1061"/>
      <c r="M27" s="1062"/>
      <c r="N27" s="190"/>
      <c r="O27" s="1062"/>
      <c r="P27" s="190"/>
      <c r="Q27" s="1062"/>
      <c r="R27" s="191"/>
      <c r="S27" s="192">
        <v>285</v>
      </c>
      <c r="T27" s="193">
        <f t="shared" si="15"/>
        <v>0</v>
      </c>
      <c r="U27" s="194"/>
      <c r="V27" s="195"/>
      <c r="W27" s="379"/>
      <c r="X27" s="833"/>
      <c r="Y27" s="1167"/>
      <c r="Z27" s="1163"/>
      <c r="AA27" s="1166"/>
      <c r="AB27" s="302"/>
      <c r="AC27" s="197"/>
      <c r="AD27" s="143"/>
      <c r="AE27" s="144"/>
      <c r="AF27" s="145"/>
      <c r="AG27" s="200"/>
      <c r="AH27" s="201"/>
      <c r="AI27" s="198"/>
      <c r="AJ27" s="202"/>
      <c r="AK27" s="146"/>
      <c r="AL27" s="201"/>
      <c r="AM27" s="203"/>
      <c r="AN27" s="258"/>
      <c r="AO27" s="706"/>
      <c r="AP27" s="661"/>
      <c r="AQ27" s="707"/>
      <c r="AR27" s="661"/>
      <c r="AS27" s="661"/>
      <c r="AT27" s="661"/>
      <c r="AU27" s="661"/>
      <c r="AV27" s="204">
        <f t="shared" si="7"/>
        <v>0</v>
      </c>
      <c r="AW27" s="205"/>
      <c r="AX27" s="205"/>
      <c r="AY27" s="1168"/>
      <c r="AZ27" s="1168"/>
      <c r="BA27" s="196"/>
      <c r="BB27" s="204">
        <f t="shared" si="8"/>
        <v>0</v>
      </c>
      <c r="BC27" s="206"/>
      <c r="BD27" s="206"/>
      <c r="BE27" s="207"/>
      <c r="BF27" s="207"/>
      <c r="BG27" s="208"/>
      <c r="BH27" s="209">
        <f t="shared" si="9"/>
        <v>0</v>
      </c>
      <c r="BI27" s="206"/>
      <c r="BJ27" s="206"/>
      <c r="BK27" s="207"/>
      <c r="BL27" s="207"/>
      <c r="BM27" s="208"/>
      <c r="BN27" s="209">
        <f t="shared" si="10"/>
        <v>0</v>
      </c>
      <c r="BO27" s="206"/>
      <c r="BP27" s="206"/>
      <c r="BQ27" s="1168"/>
      <c r="BR27" s="1168"/>
      <c r="BS27" s="196"/>
      <c r="BT27" s="1063">
        <f t="shared" si="11"/>
        <v>0</v>
      </c>
      <c r="BU27" s="205"/>
      <c r="BV27" s="1168"/>
      <c r="BW27" s="1168"/>
      <c r="BX27" s="1168"/>
      <c r="BY27" s="204">
        <f t="shared" si="12"/>
        <v>0</v>
      </c>
      <c r="BZ27" s="205"/>
      <c r="CA27" s="1168"/>
      <c r="CB27" s="1168"/>
      <c r="CC27" s="1166"/>
      <c r="CD27" s="209">
        <f t="shared" si="13"/>
        <v>0</v>
      </c>
      <c r="CE27" s="206"/>
      <c r="CF27" s="206"/>
      <c r="CG27" s="207"/>
      <c r="CH27" s="207"/>
      <c r="CI27" s="208"/>
      <c r="CJ27" s="210">
        <f t="shared" si="14"/>
        <v>0</v>
      </c>
      <c r="CK27" s="206"/>
      <c r="CL27" s="206"/>
      <c r="CM27" s="1168"/>
      <c r="CN27" s="1168"/>
      <c r="CO27" s="196"/>
    </row>
    <row r="28" spans="1:96" ht="11.25" hidden="1" customHeight="1" thickBot="1" x14ac:dyDescent="0.25">
      <c r="A28" s="211" t="s">
        <v>87</v>
      </c>
      <c r="B28" s="2405" t="s">
        <v>17</v>
      </c>
      <c r="C28" s="2406"/>
      <c r="D28" s="2406"/>
      <c r="E28" s="2406"/>
      <c r="F28" s="2406"/>
      <c r="G28" s="2406"/>
      <c r="H28" s="2406"/>
      <c r="I28" s="2406"/>
      <c r="J28" s="190"/>
      <c r="K28" s="1061"/>
      <c r="L28" s="1061"/>
      <c r="M28" s="1062"/>
      <c r="N28" s="190"/>
      <c r="O28" s="1062"/>
      <c r="P28" s="190"/>
      <c r="Q28" s="1062"/>
      <c r="R28" s="191"/>
      <c r="S28" s="192">
        <v>171</v>
      </c>
      <c r="T28" s="193">
        <f t="shared" si="15"/>
        <v>0</v>
      </c>
      <c r="U28" s="212"/>
      <c r="V28" s="213"/>
      <c r="W28" s="379"/>
      <c r="X28" s="833"/>
      <c r="Y28" s="1167"/>
      <c r="Z28" s="1163"/>
      <c r="AA28" s="1166"/>
      <c r="AB28" s="302"/>
      <c r="AC28" s="197"/>
      <c r="AD28" s="198"/>
      <c r="AE28" s="199"/>
      <c r="AF28" s="200"/>
      <c r="AG28" s="200"/>
      <c r="AH28" s="201"/>
      <c r="AI28" s="198"/>
      <c r="AJ28" s="199"/>
      <c r="AK28" s="144"/>
      <c r="AL28" s="201"/>
      <c r="AM28" s="203"/>
      <c r="AN28" s="258"/>
      <c r="AO28" s="706"/>
      <c r="AP28" s="661"/>
      <c r="AQ28" s="707"/>
      <c r="AR28" s="661"/>
      <c r="AS28" s="661"/>
      <c r="AT28" s="661"/>
      <c r="AU28" s="661"/>
      <c r="AV28" s="204">
        <f t="shared" si="7"/>
        <v>0</v>
      </c>
      <c r="AW28" s="205"/>
      <c r="AX28" s="205"/>
      <c r="AY28" s="1168"/>
      <c r="AZ28" s="1168"/>
      <c r="BA28" s="196"/>
      <c r="BB28" s="204">
        <f t="shared" si="8"/>
        <v>0</v>
      </c>
      <c r="BC28" s="206"/>
      <c r="BD28" s="206"/>
      <c r="BE28" s="207"/>
      <c r="BF28" s="207"/>
      <c r="BG28" s="208"/>
      <c r="BH28" s="209">
        <f t="shared" si="9"/>
        <v>0</v>
      </c>
      <c r="BI28" s="206"/>
      <c r="BJ28" s="206"/>
      <c r="BK28" s="207"/>
      <c r="BL28" s="207"/>
      <c r="BM28" s="208"/>
      <c r="BN28" s="209">
        <f t="shared" si="10"/>
        <v>0</v>
      </c>
      <c r="BO28" s="206"/>
      <c r="BP28" s="206"/>
      <c r="BQ28" s="1168"/>
      <c r="BR28" s="1168"/>
      <c r="BS28" s="196"/>
      <c r="BT28" s="1063">
        <f t="shared" si="11"/>
        <v>0</v>
      </c>
      <c r="BU28" s="205"/>
      <c r="BV28" s="1168"/>
      <c r="BW28" s="1168"/>
      <c r="BX28" s="1168"/>
      <c r="BY28" s="204">
        <f t="shared" si="12"/>
        <v>0</v>
      </c>
      <c r="BZ28" s="205"/>
      <c r="CA28" s="1168"/>
      <c r="CB28" s="1168"/>
      <c r="CC28" s="1166"/>
      <c r="CD28" s="209">
        <f t="shared" si="13"/>
        <v>0</v>
      </c>
      <c r="CE28" s="206"/>
      <c r="CF28" s="206"/>
      <c r="CG28" s="207"/>
      <c r="CH28" s="207"/>
      <c r="CI28" s="208"/>
      <c r="CJ28" s="210">
        <f t="shared" si="14"/>
        <v>0</v>
      </c>
      <c r="CK28" s="206"/>
      <c r="CL28" s="206"/>
      <c r="CM28" s="1168"/>
      <c r="CN28" s="1168"/>
      <c r="CO28" s="196"/>
    </row>
    <row r="29" spans="1:96" ht="13.5" hidden="1" customHeight="1" thickBot="1" x14ac:dyDescent="0.25">
      <c r="A29" s="211" t="s">
        <v>88</v>
      </c>
      <c r="B29" s="2405" t="s">
        <v>18</v>
      </c>
      <c r="C29" s="2406"/>
      <c r="D29" s="2406"/>
      <c r="E29" s="2406"/>
      <c r="F29" s="2406"/>
      <c r="G29" s="2406"/>
      <c r="H29" s="2406"/>
      <c r="I29" s="2406"/>
      <c r="J29" s="190"/>
      <c r="K29" s="1061"/>
      <c r="L29" s="1061"/>
      <c r="M29" s="1062"/>
      <c r="N29" s="190"/>
      <c r="O29" s="1062"/>
      <c r="P29" s="190"/>
      <c r="Q29" s="1062"/>
      <c r="R29" s="191"/>
      <c r="S29" s="214">
        <v>171</v>
      </c>
      <c r="T29" s="193">
        <f t="shared" si="15"/>
        <v>0</v>
      </c>
      <c r="U29" s="212"/>
      <c r="V29" s="213"/>
      <c r="W29" s="379"/>
      <c r="X29" s="833"/>
      <c r="Y29" s="1167"/>
      <c r="Z29" s="1163"/>
      <c r="AA29" s="1166"/>
      <c r="AB29" s="302"/>
      <c r="AC29" s="197"/>
      <c r="AD29" s="198"/>
      <c r="AE29" s="199"/>
      <c r="AF29" s="200"/>
      <c r="AG29" s="200"/>
      <c r="AH29" s="201"/>
      <c r="AI29" s="198"/>
      <c r="AJ29" s="199"/>
      <c r="AK29" s="144"/>
      <c r="AL29" s="201"/>
      <c r="AM29" s="203"/>
      <c r="AN29" s="258"/>
      <c r="AO29" s="706"/>
      <c r="AP29" s="661"/>
      <c r="AQ29" s="707"/>
      <c r="AR29" s="661"/>
      <c r="AS29" s="661"/>
      <c r="AT29" s="661"/>
      <c r="AU29" s="661"/>
      <c r="AV29" s="204">
        <f t="shared" si="7"/>
        <v>0</v>
      </c>
      <c r="AW29" s="205"/>
      <c r="AX29" s="205"/>
      <c r="AY29" s="1168"/>
      <c r="AZ29" s="1168"/>
      <c r="BA29" s="196"/>
      <c r="BB29" s="204">
        <f t="shared" si="8"/>
        <v>0</v>
      </c>
      <c r="BC29" s="206"/>
      <c r="BD29" s="206"/>
      <c r="BE29" s="207"/>
      <c r="BF29" s="207"/>
      <c r="BG29" s="208"/>
      <c r="BH29" s="209">
        <f t="shared" si="9"/>
        <v>0</v>
      </c>
      <c r="BI29" s="206"/>
      <c r="BJ29" s="206"/>
      <c r="BK29" s="207"/>
      <c r="BL29" s="207"/>
      <c r="BM29" s="208"/>
      <c r="BN29" s="209">
        <f t="shared" si="10"/>
        <v>0</v>
      </c>
      <c r="BO29" s="206"/>
      <c r="BP29" s="206"/>
      <c r="BQ29" s="1168"/>
      <c r="BR29" s="1168"/>
      <c r="BS29" s="196"/>
      <c r="BT29" s="1063">
        <f t="shared" si="11"/>
        <v>0</v>
      </c>
      <c r="BU29" s="205"/>
      <c r="BV29" s="1168"/>
      <c r="BW29" s="1168"/>
      <c r="BX29" s="1168"/>
      <c r="BY29" s="204">
        <f t="shared" si="12"/>
        <v>0</v>
      </c>
      <c r="BZ29" s="205"/>
      <c r="CA29" s="1168"/>
      <c r="CB29" s="1168"/>
      <c r="CC29" s="1166"/>
      <c r="CD29" s="209">
        <f t="shared" si="13"/>
        <v>0</v>
      </c>
      <c r="CE29" s="206"/>
      <c r="CF29" s="206"/>
      <c r="CG29" s="207"/>
      <c r="CH29" s="207"/>
      <c r="CI29" s="208"/>
      <c r="CJ29" s="210">
        <f t="shared" si="14"/>
        <v>0</v>
      </c>
      <c r="CK29" s="206"/>
      <c r="CL29" s="206"/>
      <c r="CM29" s="1168"/>
      <c r="CN29" s="1168"/>
      <c r="CO29" s="196"/>
    </row>
    <row r="30" spans="1:96" ht="12" hidden="1" customHeight="1" thickBot="1" x14ac:dyDescent="0.25">
      <c r="A30" s="211" t="s">
        <v>89</v>
      </c>
      <c r="B30" s="2416" t="s">
        <v>19</v>
      </c>
      <c r="C30" s="2417"/>
      <c r="D30" s="2417"/>
      <c r="E30" s="2417"/>
      <c r="F30" s="2417"/>
      <c r="G30" s="2417"/>
      <c r="H30" s="2417"/>
      <c r="I30" s="2417"/>
      <c r="J30" s="190"/>
      <c r="K30" s="1061"/>
      <c r="L30" s="1061"/>
      <c r="M30" s="1062"/>
      <c r="N30" s="190"/>
      <c r="O30" s="1062"/>
      <c r="P30" s="190"/>
      <c r="Q30" s="1062"/>
      <c r="R30" s="191"/>
      <c r="S30" s="215">
        <v>72</v>
      </c>
      <c r="T30" s="193">
        <f t="shared" si="15"/>
        <v>0</v>
      </c>
      <c r="U30" s="212"/>
      <c r="V30" s="213"/>
      <c r="W30" s="379"/>
      <c r="X30" s="833"/>
      <c r="Y30" s="1167"/>
      <c r="Z30" s="1163"/>
      <c r="AA30" s="1166"/>
      <c r="AB30" s="302"/>
      <c r="AC30" s="197"/>
      <c r="AD30" s="198"/>
      <c r="AE30" s="199"/>
      <c r="AF30" s="200"/>
      <c r="AG30" s="200"/>
      <c r="AH30" s="201"/>
      <c r="AI30" s="198"/>
      <c r="AJ30" s="199"/>
      <c r="AK30" s="199"/>
      <c r="AL30" s="201"/>
      <c r="AM30" s="203"/>
      <c r="AN30" s="258"/>
      <c r="AO30" s="706"/>
      <c r="AP30" s="661"/>
      <c r="AQ30" s="707"/>
      <c r="AR30" s="661"/>
      <c r="AS30" s="661"/>
      <c r="AT30" s="661"/>
      <c r="AU30" s="661"/>
      <c r="AV30" s="204">
        <f t="shared" si="7"/>
        <v>0</v>
      </c>
      <c r="AW30" s="205"/>
      <c r="AX30" s="205"/>
      <c r="AY30" s="1168"/>
      <c r="AZ30" s="1168"/>
      <c r="BA30" s="196"/>
      <c r="BB30" s="204">
        <f t="shared" si="8"/>
        <v>0</v>
      </c>
      <c r="BC30" s="206"/>
      <c r="BD30" s="206"/>
      <c r="BE30" s="207"/>
      <c r="BF30" s="207"/>
      <c r="BG30" s="208"/>
      <c r="BH30" s="209">
        <f t="shared" si="9"/>
        <v>0</v>
      </c>
      <c r="BI30" s="206"/>
      <c r="BJ30" s="206"/>
      <c r="BK30" s="207"/>
      <c r="BL30" s="207"/>
      <c r="BM30" s="208"/>
      <c r="BN30" s="209">
        <f t="shared" si="10"/>
        <v>0</v>
      </c>
      <c r="BO30" s="206"/>
      <c r="BP30" s="206"/>
      <c r="BQ30" s="1168"/>
      <c r="BR30" s="1168"/>
      <c r="BS30" s="196"/>
      <c r="BT30" s="1063">
        <f t="shared" si="11"/>
        <v>0</v>
      </c>
      <c r="BU30" s="205"/>
      <c r="BV30" s="1168"/>
      <c r="BW30" s="1168"/>
      <c r="BX30" s="1168"/>
      <c r="BY30" s="204">
        <f t="shared" si="12"/>
        <v>0</v>
      </c>
      <c r="BZ30" s="205"/>
      <c r="CA30" s="1168"/>
      <c r="CB30" s="1168"/>
      <c r="CC30" s="1166"/>
      <c r="CD30" s="209">
        <f t="shared" si="13"/>
        <v>0</v>
      </c>
      <c r="CE30" s="206"/>
      <c r="CF30" s="206"/>
      <c r="CG30" s="207"/>
      <c r="CH30" s="207"/>
      <c r="CI30" s="208"/>
      <c r="CJ30" s="210">
        <f t="shared" si="14"/>
        <v>0</v>
      </c>
      <c r="CK30" s="206"/>
      <c r="CL30" s="206"/>
      <c r="CM30" s="1168"/>
      <c r="CN30" s="1168"/>
      <c r="CO30" s="196"/>
    </row>
    <row r="31" spans="1:96" ht="13.5" hidden="1" customHeight="1" thickBot="1" x14ac:dyDescent="0.25">
      <c r="A31" s="216" t="s">
        <v>141</v>
      </c>
      <c r="B31" s="2424" t="s">
        <v>120</v>
      </c>
      <c r="C31" s="2425"/>
      <c r="D31" s="2425"/>
      <c r="E31" s="2425"/>
      <c r="F31" s="2425"/>
      <c r="G31" s="2425"/>
      <c r="H31" s="2425"/>
      <c r="I31" s="2425"/>
      <c r="J31" s="190"/>
      <c r="K31" s="1061"/>
      <c r="L31" s="1061"/>
      <c r="M31" s="1062"/>
      <c r="N31" s="190"/>
      <c r="O31" s="1062"/>
      <c r="P31" s="190"/>
      <c r="Q31" s="1062"/>
      <c r="R31" s="191"/>
      <c r="S31" s="192"/>
      <c r="T31" s="193">
        <f t="shared" si="15"/>
        <v>0</v>
      </c>
      <c r="U31" s="212"/>
      <c r="V31" s="213"/>
      <c r="W31" s="379"/>
      <c r="X31" s="833"/>
      <c r="Y31" s="1167"/>
      <c r="Z31" s="1163"/>
      <c r="AA31" s="1166"/>
      <c r="AB31" s="302"/>
      <c r="AC31" s="197"/>
      <c r="AD31" s="198"/>
      <c r="AE31" s="199"/>
      <c r="AF31" s="200"/>
      <c r="AG31" s="200"/>
      <c r="AH31" s="201"/>
      <c r="AI31" s="198"/>
      <c r="AJ31" s="199"/>
      <c r="AK31" s="199"/>
      <c r="AL31" s="201"/>
      <c r="AM31" s="203"/>
      <c r="AN31" s="258"/>
      <c r="AO31" s="706"/>
      <c r="AP31" s="661"/>
      <c r="AQ31" s="707"/>
      <c r="AR31" s="661"/>
      <c r="AS31" s="661"/>
      <c r="AT31" s="661"/>
      <c r="AU31" s="661"/>
      <c r="AV31" s="204">
        <f t="shared" si="7"/>
        <v>0</v>
      </c>
      <c r="AW31" s="206"/>
      <c r="AX31" s="206"/>
      <c r="AY31" s="207"/>
      <c r="AZ31" s="1168"/>
      <c r="BA31" s="196"/>
      <c r="BB31" s="204">
        <f t="shared" si="8"/>
        <v>0</v>
      </c>
      <c r="BC31" s="206"/>
      <c r="BD31" s="206"/>
      <c r="BE31" s="207"/>
      <c r="BF31" s="207"/>
      <c r="BG31" s="208"/>
      <c r="BH31" s="209">
        <f t="shared" si="9"/>
        <v>0</v>
      </c>
      <c r="BI31" s="206"/>
      <c r="BJ31" s="206"/>
      <c r="BK31" s="207"/>
      <c r="BL31" s="207"/>
      <c r="BM31" s="208"/>
      <c r="BN31" s="209">
        <f t="shared" si="10"/>
        <v>0</v>
      </c>
      <c r="BO31" s="206"/>
      <c r="BP31" s="206"/>
      <c r="BQ31" s="1168"/>
      <c r="BR31" s="1168"/>
      <c r="BS31" s="196"/>
      <c r="BT31" s="1063">
        <f t="shared" si="11"/>
        <v>0</v>
      </c>
      <c r="BU31" s="205"/>
      <c r="BV31" s="1168"/>
      <c r="BW31" s="1168"/>
      <c r="BX31" s="1168"/>
      <c r="BY31" s="204">
        <f t="shared" si="12"/>
        <v>0</v>
      </c>
      <c r="BZ31" s="205"/>
      <c r="CA31" s="1168"/>
      <c r="CB31" s="1168"/>
      <c r="CC31" s="1166"/>
      <c r="CD31" s="209">
        <f t="shared" si="13"/>
        <v>0</v>
      </c>
      <c r="CE31" s="206"/>
      <c r="CF31" s="206"/>
      <c r="CG31" s="207"/>
      <c r="CH31" s="207"/>
      <c r="CI31" s="208"/>
      <c r="CJ31" s="210">
        <f t="shared" si="14"/>
        <v>0</v>
      </c>
      <c r="CK31" s="206"/>
      <c r="CL31" s="206"/>
      <c r="CM31" s="1168"/>
      <c r="CN31" s="1168"/>
      <c r="CO31" s="196"/>
    </row>
    <row r="32" spans="1:96" ht="13.5" hidden="1" customHeight="1" thickBot="1" x14ac:dyDescent="0.25">
      <c r="A32" s="217"/>
      <c r="B32" s="2422" t="s">
        <v>187</v>
      </c>
      <c r="C32" s="2426"/>
      <c r="D32" s="2426"/>
      <c r="E32" s="2426"/>
      <c r="F32" s="2426"/>
      <c r="G32" s="2426"/>
      <c r="H32" s="2426"/>
      <c r="I32" s="2426"/>
      <c r="J32" s="188"/>
      <c r="K32" s="1036"/>
      <c r="L32" s="1036"/>
      <c r="M32" s="189"/>
      <c r="N32" s="188"/>
      <c r="O32" s="189"/>
      <c r="P32" s="188"/>
      <c r="Q32" s="189"/>
      <c r="R32" s="218"/>
      <c r="S32" s="219"/>
      <c r="T32" s="193"/>
      <c r="U32" s="194"/>
      <c r="V32" s="195"/>
      <c r="W32" s="379"/>
      <c r="X32" s="302"/>
      <c r="Y32" s="1167"/>
      <c r="Z32" s="220"/>
      <c r="AA32" s="220"/>
      <c r="AB32" s="302"/>
      <c r="AC32" s="197"/>
      <c r="AD32" s="198"/>
      <c r="AE32" s="199"/>
      <c r="AF32" s="200"/>
      <c r="AG32" s="200"/>
      <c r="AH32" s="201"/>
      <c r="AI32" s="198"/>
      <c r="AJ32" s="199"/>
      <c r="AK32" s="199"/>
      <c r="AL32" s="201"/>
      <c r="AM32" s="203"/>
      <c r="AN32" s="258"/>
      <c r="AO32" s="706"/>
      <c r="AP32" s="661"/>
      <c r="AQ32" s="707"/>
      <c r="AR32" s="661"/>
      <c r="AS32" s="661"/>
      <c r="AT32" s="661"/>
      <c r="AU32" s="661"/>
      <c r="AV32" s="204"/>
      <c r="AW32" s="206"/>
      <c r="AX32" s="206"/>
      <c r="AY32" s="207"/>
      <c r="AZ32" s="1168"/>
      <c r="BA32" s="196"/>
      <c r="BB32" s="204"/>
      <c r="BC32" s="206"/>
      <c r="BD32" s="206"/>
      <c r="BE32" s="207"/>
      <c r="BF32" s="207"/>
      <c r="BG32" s="208"/>
      <c r="BH32" s="209"/>
      <c r="BI32" s="206"/>
      <c r="BJ32" s="206"/>
      <c r="BK32" s="207"/>
      <c r="BL32" s="207"/>
      <c r="BM32" s="208"/>
      <c r="BN32" s="209"/>
      <c r="BO32" s="206"/>
      <c r="BP32" s="206"/>
      <c r="BQ32" s="1168"/>
      <c r="BR32" s="1168"/>
      <c r="BS32" s="196"/>
      <c r="BT32" s="1063"/>
      <c r="BU32" s="205"/>
      <c r="BV32" s="1168"/>
      <c r="BW32" s="1168"/>
      <c r="BX32" s="1168"/>
      <c r="BY32" s="204"/>
      <c r="BZ32" s="205"/>
      <c r="CA32" s="1168"/>
      <c r="CB32" s="1168"/>
      <c r="CC32" s="1166"/>
      <c r="CD32" s="209"/>
      <c r="CE32" s="206"/>
      <c r="CF32" s="206"/>
      <c r="CG32" s="207"/>
      <c r="CH32" s="207"/>
      <c r="CI32" s="208"/>
      <c r="CJ32" s="210"/>
      <c r="CK32" s="206"/>
      <c r="CL32" s="206"/>
      <c r="CM32" s="1168"/>
      <c r="CN32" s="1168"/>
      <c r="CO32" s="196"/>
    </row>
    <row r="33" spans="1:95" ht="11.25" hidden="1" customHeight="1" thickBot="1" x14ac:dyDescent="0.25">
      <c r="A33" s="187" t="s">
        <v>90</v>
      </c>
      <c r="B33" s="2403" t="s">
        <v>142</v>
      </c>
      <c r="C33" s="2404"/>
      <c r="D33" s="2404"/>
      <c r="E33" s="2404"/>
      <c r="F33" s="2404"/>
      <c r="G33" s="2404"/>
      <c r="H33" s="2404"/>
      <c r="I33" s="2404"/>
      <c r="J33" s="190"/>
      <c r="K33" s="1061"/>
      <c r="L33" s="1061"/>
      <c r="M33" s="1062"/>
      <c r="N33" s="190"/>
      <c r="O33" s="1062"/>
      <c r="P33" s="190"/>
      <c r="Q33" s="1062"/>
      <c r="R33" s="191"/>
      <c r="S33" s="192">
        <v>108</v>
      </c>
      <c r="T33" s="193">
        <f t="shared" si="15"/>
        <v>0</v>
      </c>
      <c r="U33" s="194"/>
      <c r="V33" s="195"/>
      <c r="W33" s="379"/>
      <c r="X33" s="833"/>
      <c r="Y33" s="1167"/>
      <c r="Z33" s="1163"/>
      <c r="AA33" s="1166"/>
      <c r="AB33" s="302"/>
      <c r="AC33" s="197"/>
      <c r="AD33" s="198"/>
      <c r="AE33" s="199"/>
      <c r="AF33" s="200"/>
      <c r="AG33" s="200"/>
      <c r="AH33" s="201"/>
      <c r="AI33" s="198"/>
      <c r="AJ33" s="202"/>
      <c r="AK33" s="146"/>
      <c r="AL33" s="201"/>
      <c r="AM33" s="203"/>
      <c r="AN33" s="258"/>
      <c r="AO33" s="706"/>
      <c r="AP33" s="661"/>
      <c r="AQ33" s="707"/>
      <c r="AR33" s="661"/>
      <c r="AS33" s="661"/>
      <c r="AT33" s="661"/>
      <c r="AU33" s="661"/>
      <c r="AV33" s="204">
        <f t="shared" si="7"/>
        <v>0</v>
      </c>
      <c r="AW33" s="206"/>
      <c r="AX33" s="206"/>
      <c r="AY33" s="207"/>
      <c r="AZ33" s="1168"/>
      <c r="BA33" s="196"/>
      <c r="BB33" s="204">
        <f t="shared" si="8"/>
        <v>0</v>
      </c>
      <c r="BC33" s="206"/>
      <c r="BD33" s="206"/>
      <c r="BE33" s="207"/>
      <c r="BF33" s="207"/>
      <c r="BG33" s="208"/>
      <c r="BH33" s="209">
        <f t="shared" si="9"/>
        <v>0</v>
      </c>
      <c r="BI33" s="206"/>
      <c r="BJ33" s="206"/>
      <c r="BK33" s="207"/>
      <c r="BL33" s="207"/>
      <c r="BM33" s="208"/>
      <c r="BN33" s="209">
        <f t="shared" si="10"/>
        <v>0</v>
      </c>
      <c r="BO33" s="206"/>
      <c r="BP33" s="206"/>
      <c r="BQ33" s="1168"/>
      <c r="BR33" s="1168"/>
      <c r="BS33" s="196"/>
      <c r="BT33" s="1063">
        <f t="shared" ref="BT33:BT39" si="16">BV33+BW33+BX33</f>
        <v>0</v>
      </c>
      <c r="BU33" s="205"/>
      <c r="BV33" s="1168"/>
      <c r="BW33" s="1168"/>
      <c r="BX33" s="1168"/>
      <c r="BY33" s="204">
        <f t="shared" ref="BY33:BY39" si="17">CA33+CB33+CC33</f>
        <v>0</v>
      </c>
      <c r="BZ33" s="205"/>
      <c r="CA33" s="1168"/>
      <c r="CB33" s="1168"/>
      <c r="CC33" s="1166"/>
      <c r="CD33" s="209">
        <f t="shared" ref="CD33:CD39" si="18">CG33+CH33+CI33</f>
        <v>0</v>
      </c>
      <c r="CE33" s="206"/>
      <c r="CF33" s="206"/>
      <c r="CG33" s="207"/>
      <c r="CH33" s="207"/>
      <c r="CI33" s="208"/>
      <c r="CJ33" s="210">
        <f t="shared" ref="CJ33:CJ39" si="19">CM33+CN33+CO33</f>
        <v>0</v>
      </c>
      <c r="CK33" s="206"/>
      <c r="CL33" s="206"/>
      <c r="CM33" s="1168"/>
      <c r="CN33" s="1168"/>
      <c r="CO33" s="196"/>
    </row>
    <row r="34" spans="1:95" ht="12.75" hidden="1" customHeight="1" thickBot="1" x14ac:dyDescent="0.25">
      <c r="A34" s="211" t="s">
        <v>91</v>
      </c>
      <c r="B34" s="2405" t="s">
        <v>143</v>
      </c>
      <c r="C34" s="2406"/>
      <c r="D34" s="2406"/>
      <c r="E34" s="2406"/>
      <c r="F34" s="2406"/>
      <c r="G34" s="2406"/>
      <c r="H34" s="2406"/>
      <c r="I34" s="2406"/>
      <c r="J34" s="190"/>
      <c r="K34" s="1061"/>
      <c r="L34" s="1061"/>
      <c r="M34" s="1062"/>
      <c r="N34" s="190"/>
      <c r="O34" s="1062"/>
      <c r="P34" s="190"/>
      <c r="Q34" s="1062"/>
      <c r="R34" s="191"/>
      <c r="S34" s="192">
        <v>180</v>
      </c>
      <c r="T34" s="193">
        <f t="shared" si="15"/>
        <v>0</v>
      </c>
      <c r="U34" s="194"/>
      <c r="V34" s="195"/>
      <c r="W34" s="379"/>
      <c r="X34" s="833"/>
      <c r="Y34" s="1167"/>
      <c r="Z34" s="1163"/>
      <c r="AA34" s="1166"/>
      <c r="AB34" s="302"/>
      <c r="AC34" s="197"/>
      <c r="AD34" s="198"/>
      <c r="AE34" s="199"/>
      <c r="AF34" s="200"/>
      <c r="AG34" s="200"/>
      <c r="AH34" s="201"/>
      <c r="AI34" s="198"/>
      <c r="AJ34" s="202"/>
      <c r="AK34" s="146"/>
      <c r="AL34" s="201"/>
      <c r="AM34" s="203"/>
      <c r="AN34" s="258"/>
      <c r="AO34" s="706"/>
      <c r="AP34" s="661"/>
      <c r="AQ34" s="707"/>
      <c r="AR34" s="661"/>
      <c r="AS34" s="661"/>
      <c r="AT34" s="661"/>
      <c r="AU34" s="661"/>
      <c r="AV34" s="204">
        <f t="shared" si="7"/>
        <v>0</v>
      </c>
      <c r="AW34" s="206"/>
      <c r="AX34" s="206"/>
      <c r="AY34" s="207"/>
      <c r="AZ34" s="1168"/>
      <c r="BA34" s="196"/>
      <c r="BB34" s="204">
        <f t="shared" si="8"/>
        <v>0</v>
      </c>
      <c r="BC34" s="206"/>
      <c r="BD34" s="206"/>
      <c r="BE34" s="207"/>
      <c r="BF34" s="207"/>
      <c r="BG34" s="208"/>
      <c r="BH34" s="209">
        <f t="shared" si="9"/>
        <v>0</v>
      </c>
      <c r="BI34" s="206"/>
      <c r="BJ34" s="206"/>
      <c r="BK34" s="207"/>
      <c r="BL34" s="207"/>
      <c r="BM34" s="208"/>
      <c r="BN34" s="209">
        <f t="shared" si="10"/>
        <v>0</v>
      </c>
      <c r="BO34" s="206"/>
      <c r="BP34" s="206"/>
      <c r="BQ34" s="1168"/>
      <c r="BR34" s="1168"/>
      <c r="BS34" s="196"/>
      <c r="BT34" s="1063">
        <f t="shared" si="16"/>
        <v>0</v>
      </c>
      <c r="BU34" s="205"/>
      <c r="BV34" s="1168"/>
      <c r="BW34" s="1168"/>
      <c r="BX34" s="1168"/>
      <c r="BY34" s="204">
        <f t="shared" si="17"/>
        <v>0</v>
      </c>
      <c r="BZ34" s="205"/>
      <c r="CA34" s="1168"/>
      <c r="CB34" s="1168"/>
      <c r="CC34" s="1166"/>
      <c r="CD34" s="209">
        <f t="shared" si="18"/>
        <v>0</v>
      </c>
      <c r="CE34" s="206"/>
      <c r="CF34" s="206"/>
      <c r="CG34" s="207"/>
      <c r="CH34" s="207"/>
      <c r="CI34" s="208"/>
      <c r="CJ34" s="210">
        <f t="shared" si="19"/>
        <v>0</v>
      </c>
      <c r="CK34" s="206"/>
      <c r="CL34" s="206"/>
      <c r="CM34" s="1168"/>
      <c r="CN34" s="1168"/>
      <c r="CO34" s="196"/>
    </row>
    <row r="35" spans="1:95" ht="11.25" hidden="1" customHeight="1" thickBot="1" x14ac:dyDescent="0.25">
      <c r="A35" s="211" t="s">
        <v>92</v>
      </c>
      <c r="B35" s="2405" t="s">
        <v>144</v>
      </c>
      <c r="C35" s="2406"/>
      <c r="D35" s="2406"/>
      <c r="E35" s="2406"/>
      <c r="F35" s="2406"/>
      <c r="G35" s="2406"/>
      <c r="H35" s="2406"/>
      <c r="I35" s="2406"/>
      <c r="J35" s="190"/>
      <c r="K35" s="1061"/>
      <c r="L35" s="1061"/>
      <c r="M35" s="1062"/>
      <c r="N35" s="190"/>
      <c r="O35" s="1062"/>
      <c r="P35" s="190"/>
      <c r="Q35" s="1062"/>
      <c r="R35" s="191"/>
      <c r="S35" s="192">
        <v>114</v>
      </c>
      <c r="T35" s="193">
        <f t="shared" si="15"/>
        <v>0</v>
      </c>
      <c r="U35" s="212"/>
      <c r="V35" s="195"/>
      <c r="W35" s="379"/>
      <c r="X35" s="833"/>
      <c r="Y35" s="1167"/>
      <c r="Z35" s="1163"/>
      <c r="AA35" s="1166"/>
      <c r="AB35" s="302"/>
      <c r="AC35" s="197"/>
      <c r="AD35" s="198"/>
      <c r="AE35" s="199"/>
      <c r="AF35" s="200"/>
      <c r="AG35" s="200"/>
      <c r="AH35" s="201"/>
      <c r="AI35" s="198"/>
      <c r="AJ35" s="199"/>
      <c r="AK35" s="199"/>
      <c r="AL35" s="201"/>
      <c r="AM35" s="203"/>
      <c r="AN35" s="258"/>
      <c r="AO35" s="706"/>
      <c r="AP35" s="661"/>
      <c r="AQ35" s="707"/>
      <c r="AR35" s="661"/>
      <c r="AS35" s="661"/>
      <c r="AT35" s="661"/>
      <c r="AU35" s="661"/>
      <c r="AV35" s="204">
        <f t="shared" si="7"/>
        <v>0</v>
      </c>
      <c r="AW35" s="205"/>
      <c r="AX35" s="205"/>
      <c r="AY35" s="1168"/>
      <c r="AZ35" s="1168"/>
      <c r="BA35" s="196"/>
      <c r="BB35" s="204">
        <f t="shared" si="8"/>
        <v>0</v>
      </c>
      <c r="BC35" s="206"/>
      <c r="BD35" s="206"/>
      <c r="BE35" s="207"/>
      <c r="BF35" s="207"/>
      <c r="BG35" s="208"/>
      <c r="BH35" s="209">
        <f t="shared" si="9"/>
        <v>0</v>
      </c>
      <c r="BI35" s="206"/>
      <c r="BJ35" s="206"/>
      <c r="BK35" s="207"/>
      <c r="BL35" s="207"/>
      <c r="BM35" s="208"/>
      <c r="BN35" s="209">
        <f t="shared" si="10"/>
        <v>0</v>
      </c>
      <c r="BO35" s="206"/>
      <c r="BP35" s="206"/>
      <c r="BQ35" s="1168"/>
      <c r="BR35" s="1168"/>
      <c r="BS35" s="196"/>
      <c r="BT35" s="1063">
        <f t="shared" si="16"/>
        <v>0</v>
      </c>
      <c r="BU35" s="205"/>
      <c r="BV35" s="1168"/>
      <c r="BW35" s="1168"/>
      <c r="BX35" s="1168"/>
      <c r="BY35" s="204">
        <f t="shared" si="17"/>
        <v>0</v>
      </c>
      <c r="BZ35" s="205"/>
      <c r="CA35" s="1168"/>
      <c r="CB35" s="1168"/>
      <c r="CC35" s="1166"/>
      <c r="CD35" s="209">
        <f t="shared" si="18"/>
        <v>0</v>
      </c>
      <c r="CE35" s="206"/>
      <c r="CF35" s="206"/>
      <c r="CG35" s="207"/>
      <c r="CH35" s="207"/>
      <c r="CI35" s="208"/>
      <c r="CJ35" s="210">
        <f t="shared" si="19"/>
        <v>0</v>
      </c>
      <c r="CK35" s="206"/>
      <c r="CL35" s="206"/>
      <c r="CM35" s="1168"/>
      <c r="CN35" s="1168"/>
      <c r="CO35" s="196"/>
      <c r="CP35" s="19"/>
      <c r="CQ35" s="19"/>
    </row>
    <row r="36" spans="1:95" ht="10.5" hidden="1" customHeight="1" thickBot="1" x14ac:dyDescent="0.25">
      <c r="A36" s="211" t="s">
        <v>93</v>
      </c>
      <c r="B36" s="2416" t="s">
        <v>145</v>
      </c>
      <c r="C36" s="2417"/>
      <c r="D36" s="2417"/>
      <c r="E36" s="2417"/>
      <c r="F36" s="2417"/>
      <c r="G36" s="2417"/>
      <c r="H36" s="2417"/>
      <c r="I36" s="2417"/>
      <c r="J36" s="190"/>
      <c r="K36" s="1061"/>
      <c r="L36" s="1061"/>
      <c r="M36" s="1062"/>
      <c r="N36" s="190"/>
      <c r="O36" s="1062"/>
      <c r="P36" s="190"/>
      <c r="Q36" s="221"/>
      <c r="R36" s="191"/>
      <c r="S36" s="192">
        <v>171</v>
      </c>
      <c r="T36" s="193">
        <f t="shared" si="15"/>
        <v>0</v>
      </c>
      <c r="U36" s="212"/>
      <c r="V36" s="195"/>
      <c r="W36" s="379"/>
      <c r="X36" s="833"/>
      <c r="Y36" s="1167"/>
      <c r="Z36" s="1163"/>
      <c r="AA36" s="1166"/>
      <c r="AB36" s="302"/>
      <c r="AC36" s="197"/>
      <c r="AD36" s="198"/>
      <c r="AE36" s="199"/>
      <c r="AF36" s="200"/>
      <c r="AG36" s="200"/>
      <c r="AH36" s="201"/>
      <c r="AI36" s="198"/>
      <c r="AJ36" s="199"/>
      <c r="AK36" s="199"/>
      <c r="AL36" s="201"/>
      <c r="AM36" s="203"/>
      <c r="AN36" s="258"/>
      <c r="AO36" s="706"/>
      <c r="AP36" s="661"/>
      <c r="AQ36" s="707"/>
      <c r="AR36" s="661"/>
      <c r="AS36" s="661"/>
      <c r="AT36" s="661"/>
      <c r="AU36" s="661"/>
      <c r="AV36" s="204">
        <f t="shared" si="7"/>
        <v>0</v>
      </c>
      <c r="AW36" s="205"/>
      <c r="AX36" s="205"/>
      <c r="AY36" s="1168"/>
      <c r="AZ36" s="1168"/>
      <c r="BA36" s="196"/>
      <c r="BB36" s="204">
        <f t="shared" si="8"/>
        <v>0</v>
      </c>
      <c r="BC36" s="206"/>
      <c r="BD36" s="206"/>
      <c r="BE36" s="207"/>
      <c r="BF36" s="207"/>
      <c r="BG36" s="208"/>
      <c r="BH36" s="209">
        <f t="shared" si="9"/>
        <v>0</v>
      </c>
      <c r="BI36" s="206"/>
      <c r="BJ36" s="206"/>
      <c r="BK36" s="207"/>
      <c r="BL36" s="207"/>
      <c r="BM36" s="208"/>
      <c r="BN36" s="209">
        <f t="shared" si="10"/>
        <v>0</v>
      </c>
      <c r="BO36" s="206"/>
      <c r="BP36" s="206"/>
      <c r="BQ36" s="1168"/>
      <c r="BR36" s="1168"/>
      <c r="BS36" s="196"/>
      <c r="BT36" s="1063">
        <f t="shared" si="16"/>
        <v>0</v>
      </c>
      <c r="BU36" s="205"/>
      <c r="BV36" s="1168"/>
      <c r="BW36" s="1168"/>
      <c r="BX36" s="1168"/>
      <c r="BY36" s="204">
        <f t="shared" si="17"/>
        <v>0</v>
      </c>
      <c r="BZ36" s="222"/>
      <c r="CA36" s="1168"/>
      <c r="CB36" s="1168"/>
      <c r="CC36" s="1166"/>
      <c r="CD36" s="209">
        <f t="shared" si="18"/>
        <v>0</v>
      </c>
      <c r="CE36" s="206"/>
      <c r="CF36" s="206"/>
      <c r="CG36" s="207"/>
      <c r="CH36" s="207"/>
      <c r="CI36" s="208"/>
      <c r="CJ36" s="210">
        <f t="shared" si="19"/>
        <v>0</v>
      </c>
      <c r="CK36" s="206"/>
      <c r="CL36" s="206"/>
      <c r="CM36" s="1168"/>
      <c r="CN36" s="1168"/>
      <c r="CO36" s="196"/>
      <c r="CP36" s="19"/>
      <c r="CQ36" s="19"/>
    </row>
    <row r="37" spans="1:95" ht="11.25" hidden="1" customHeight="1" thickBot="1" x14ac:dyDescent="0.25">
      <c r="A37" s="211" t="s">
        <v>95</v>
      </c>
      <c r="B37" s="2405" t="s">
        <v>146</v>
      </c>
      <c r="C37" s="2406"/>
      <c r="D37" s="2406"/>
      <c r="E37" s="2406"/>
      <c r="F37" s="2406"/>
      <c r="G37" s="2406"/>
      <c r="H37" s="2406"/>
      <c r="I37" s="2406"/>
      <c r="J37" s="190"/>
      <c r="K37" s="1061"/>
      <c r="L37" s="1061"/>
      <c r="M37" s="1062"/>
      <c r="N37" s="190"/>
      <c r="O37" s="1062"/>
      <c r="P37" s="190"/>
      <c r="Q37" s="1062"/>
      <c r="R37" s="223"/>
      <c r="S37" s="224">
        <v>36</v>
      </c>
      <c r="T37" s="193">
        <f t="shared" si="15"/>
        <v>0</v>
      </c>
      <c r="U37" s="212"/>
      <c r="V37" s="195"/>
      <c r="W37" s="379"/>
      <c r="X37" s="833"/>
      <c r="Y37" s="1167"/>
      <c r="Z37" s="1163"/>
      <c r="AA37" s="1166"/>
      <c r="AB37" s="302"/>
      <c r="AC37" s="197"/>
      <c r="AD37" s="198"/>
      <c r="AE37" s="199"/>
      <c r="AF37" s="200"/>
      <c r="AG37" s="200"/>
      <c r="AH37" s="201"/>
      <c r="AI37" s="198"/>
      <c r="AJ37" s="199"/>
      <c r="AK37" s="199"/>
      <c r="AL37" s="201"/>
      <c r="AM37" s="203"/>
      <c r="AN37" s="258"/>
      <c r="AO37" s="706"/>
      <c r="AP37" s="661"/>
      <c r="AQ37" s="707"/>
      <c r="AR37" s="661"/>
      <c r="AS37" s="661"/>
      <c r="AT37" s="661"/>
      <c r="AU37" s="661"/>
      <c r="AV37" s="204">
        <f t="shared" si="7"/>
        <v>0</v>
      </c>
      <c r="AW37" s="205"/>
      <c r="AX37" s="205"/>
      <c r="AY37" s="1168"/>
      <c r="AZ37" s="1168"/>
      <c r="BA37" s="196"/>
      <c r="BB37" s="204">
        <f t="shared" si="8"/>
        <v>0</v>
      </c>
      <c r="BC37" s="206"/>
      <c r="BD37" s="206"/>
      <c r="BE37" s="207"/>
      <c r="BF37" s="207"/>
      <c r="BG37" s="208"/>
      <c r="BH37" s="209">
        <f t="shared" si="9"/>
        <v>0</v>
      </c>
      <c r="BI37" s="206"/>
      <c r="BJ37" s="206"/>
      <c r="BK37" s="207"/>
      <c r="BL37" s="207"/>
      <c r="BM37" s="208"/>
      <c r="BN37" s="209">
        <f t="shared" si="10"/>
        <v>0</v>
      </c>
      <c r="BO37" s="206"/>
      <c r="BP37" s="206"/>
      <c r="BQ37" s="1168"/>
      <c r="BR37" s="1168"/>
      <c r="BS37" s="196"/>
      <c r="BT37" s="1063">
        <f t="shared" si="16"/>
        <v>0</v>
      </c>
      <c r="BU37" s="205"/>
      <c r="BV37" s="1168"/>
      <c r="BW37" s="1168"/>
      <c r="BX37" s="1168"/>
      <c r="BY37" s="204">
        <f t="shared" si="17"/>
        <v>0</v>
      </c>
      <c r="BZ37" s="205"/>
      <c r="CA37" s="1168"/>
      <c r="CB37" s="1168"/>
      <c r="CC37" s="1166"/>
      <c r="CD37" s="209">
        <f t="shared" si="18"/>
        <v>0</v>
      </c>
      <c r="CE37" s="206"/>
      <c r="CF37" s="206"/>
      <c r="CG37" s="207"/>
      <c r="CH37" s="207"/>
      <c r="CI37" s="208"/>
      <c r="CJ37" s="210">
        <f t="shared" si="19"/>
        <v>0</v>
      </c>
      <c r="CK37" s="206"/>
      <c r="CL37" s="206"/>
      <c r="CM37" s="1168"/>
      <c r="CN37" s="1168"/>
      <c r="CO37" s="196"/>
    </row>
    <row r="38" spans="1:95" ht="13.5" hidden="1" customHeight="1" thickBot="1" x14ac:dyDescent="0.25">
      <c r="A38" s="211" t="s">
        <v>96</v>
      </c>
      <c r="B38" s="2418" t="s">
        <v>147</v>
      </c>
      <c r="C38" s="2419"/>
      <c r="D38" s="2419"/>
      <c r="E38" s="2419"/>
      <c r="F38" s="2419"/>
      <c r="G38" s="2419"/>
      <c r="H38" s="2419"/>
      <c r="I38" s="2419"/>
      <c r="J38" s="190"/>
      <c r="K38" s="1061"/>
      <c r="L38" s="1061"/>
      <c r="M38" s="1062"/>
      <c r="N38" s="190"/>
      <c r="O38" s="1062"/>
      <c r="P38" s="190"/>
      <c r="Q38" s="1062"/>
      <c r="R38" s="225"/>
      <c r="S38" s="226">
        <v>72</v>
      </c>
      <c r="T38" s="193">
        <f t="shared" si="15"/>
        <v>0</v>
      </c>
      <c r="U38" s="212"/>
      <c r="V38" s="195"/>
      <c r="W38" s="379"/>
      <c r="X38" s="833"/>
      <c r="Y38" s="1167"/>
      <c r="Z38" s="1163"/>
      <c r="AA38" s="1166"/>
      <c r="AB38" s="302"/>
      <c r="AC38" s="197"/>
      <c r="AD38" s="198"/>
      <c r="AE38" s="199"/>
      <c r="AF38" s="200"/>
      <c r="AG38" s="200"/>
      <c r="AH38" s="201"/>
      <c r="AI38" s="198"/>
      <c r="AJ38" s="199"/>
      <c r="AK38" s="199"/>
      <c r="AL38" s="201"/>
      <c r="AM38" s="203"/>
      <c r="AN38" s="258"/>
      <c r="AO38" s="706"/>
      <c r="AP38" s="661"/>
      <c r="AQ38" s="707"/>
      <c r="AR38" s="661"/>
      <c r="AS38" s="661"/>
      <c r="AT38" s="661"/>
      <c r="AU38" s="661"/>
      <c r="AV38" s="204">
        <f t="shared" si="7"/>
        <v>0</v>
      </c>
      <c r="AW38" s="205"/>
      <c r="AX38" s="205"/>
      <c r="AY38" s="1168"/>
      <c r="AZ38" s="1168"/>
      <c r="BA38" s="196"/>
      <c r="BB38" s="204">
        <f t="shared" si="8"/>
        <v>0</v>
      </c>
      <c r="BC38" s="206"/>
      <c r="BD38" s="206"/>
      <c r="BE38" s="207"/>
      <c r="BF38" s="207"/>
      <c r="BG38" s="208"/>
      <c r="BH38" s="209">
        <f t="shared" si="9"/>
        <v>0</v>
      </c>
      <c r="BI38" s="206"/>
      <c r="BJ38" s="206"/>
      <c r="BK38" s="207"/>
      <c r="BL38" s="207"/>
      <c r="BM38" s="208"/>
      <c r="BN38" s="209">
        <f t="shared" si="10"/>
        <v>0</v>
      </c>
      <c r="BO38" s="206"/>
      <c r="BP38" s="206"/>
      <c r="BQ38" s="1168"/>
      <c r="BR38" s="1168"/>
      <c r="BS38" s="196"/>
      <c r="BT38" s="1063">
        <f t="shared" si="16"/>
        <v>0</v>
      </c>
      <c r="BU38" s="205"/>
      <c r="BV38" s="1168"/>
      <c r="BW38" s="1168"/>
      <c r="BX38" s="1168"/>
      <c r="BY38" s="204">
        <f t="shared" si="17"/>
        <v>0</v>
      </c>
      <c r="BZ38" s="205"/>
      <c r="CA38" s="1168"/>
      <c r="CB38" s="1168"/>
      <c r="CC38" s="1166"/>
      <c r="CD38" s="209">
        <f t="shared" si="18"/>
        <v>0</v>
      </c>
      <c r="CE38" s="206"/>
      <c r="CF38" s="206"/>
      <c r="CG38" s="207"/>
      <c r="CH38" s="207"/>
      <c r="CI38" s="208"/>
      <c r="CJ38" s="210">
        <f t="shared" si="19"/>
        <v>0</v>
      </c>
      <c r="CK38" s="206"/>
      <c r="CL38" s="206"/>
      <c r="CM38" s="1168"/>
      <c r="CN38" s="1168"/>
      <c r="CO38" s="196"/>
    </row>
    <row r="39" spans="1:95" ht="13.5" hidden="1" customHeight="1" thickBot="1" x14ac:dyDescent="0.25">
      <c r="A39" s="216"/>
      <c r="B39" s="2420"/>
      <c r="C39" s="2421"/>
      <c r="D39" s="2421"/>
      <c r="E39" s="2421"/>
      <c r="F39" s="2421"/>
      <c r="G39" s="2421"/>
      <c r="H39" s="2421"/>
      <c r="I39" s="2421"/>
      <c r="J39" s="190"/>
      <c r="K39" s="1061"/>
      <c r="L39" s="1061"/>
      <c r="M39" s="1062"/>
      <c r="N39" s="190"/>
      <c r="O39" s="1062"/>
      <c r="P39" s="190"/>
      <c r="Q39" s="1062"/>
      <c r="R39" s="225"/>
      <c r="S39" s="226">
        <v>36</v>
      </c>
      <c r="T39" s="193">
        <f t="shared" si="15"/>
        <v>0</v>
      </c>
      <c r="U39" s="212"/>
      <c r="V39" s="195"/>
      <c r="W39" s="379"/>
      <c r="X39" s="302"/>
      <c r="Y39" s="1167"/>
      <c r="Z39" s="1166"/>
      <c r="AA39" s="1166"/>
      <c r="AB39" s="302"/>
      <c r="AC39" s="197"/>
      <c r="AD39" s="198"/>
      <c r="AE39" s="199"/>
      <c r="AF39" s="200"/>
      <c r="AG39" s="200"/>
      <c r="AH39" s="201"/>
      <c r="AI39" s="198"/>
      <c r="AJ39" s="199"/>
      <c r="AK39" s="199"/>
      <c r="AL39" s="201"/>
      <c r="AM39" s="203"/>
      <c r="AN39" s="258"/>
      <c r="AO39" s="706"/>
      <c r="AP39" s="661"/>
      <c r="AQ39" s="707"/>
      <c r="AR39" s="661"/>
      <c r="AS39" s="661"/>
      <c r="AT39" s="661"/>
      <c r="AU39" s="661"/>
      <c r="AV39" s="204">
        <f t="shared" si="7"/>
        <v>0</v>
      </c>
      <c r="AW39" s="205"/>
      <c r="AX39" s="205"/>
      <c r="AY39" s="1168"/>
      <c r="AZ39" s="1168"/>
      <c r="BA39" s="196"/>
      <c r="BB39" s="204">
        <f t="shared" si="8"/>
        <v>0</v>
      </c>
      <c r="BC39" s="206"/>
      <c r="BD39" s="206"/>
      <c r="BE39" s="207"/>
      <c r="BF39" s="207"/>
      <c r="BG39" s="208"/>
      <c r="BH39" s="209">
        <f t="shared" si="9"/>
        <v>0</v>
      </c>
      <c r="BI39" s="206"/>
      <c r="BJ39" s="206"/>
      <c r="BK39" s="207"/>
      <c r="BL39" s="207"/>
      <c r="BM39" s="208"/>
      <c r="BN39" s="209">
        <f t="shared" si="10"/>
        <v>0</v>
      </c>
      <c r="BO39" s="206"/>
      <c r="BP39" s="206"/>
      <c r="BQ39" s="1168"/>
      <c r="BR39" s="1168"/>
      <c r="BS39" s="196"/>
      <c r="BT39" s="1063">
        <f t="shared" si="16"/>
        <v>0</v>
      </c>
      <c r="BU39" s="205"/>
      <c r="BV39" s="1168"/>
      <c r="BW39" s="1168"/>
      <c r="BX39" s="1168"/>
      <c r="BY39" s="204">
        <f t="shared" si="17"/>
        <v>0</v>
      </c>
      <c r="BZ39" s="205"/>
      <c r="CA39" s="1168"/>
      <c r="CB39" s="1168"/>
      <c r="CC39" s="1166"/>
      <c r="CD39" s="209">
        <f t="shared" si="18"/>
        <v>0</v>
      </c>
      <c r="CE39" s="206"/>
      <c r="CF39" s="206"/>
      <c r="CG39" s="207"/>
      <c r="CH39" s="207"/>
      <c r="CI39" s="208"/>
      <c r="CJ39" s="210">
        <f t="shared" si="19"/>
        <v>0</v>
      </c>
      <c r="CK39" s="206"/>
      <c r="CL39" s="206"/>
      <c r="CM39" s="1168"/>
      <c r="CN39" s="1168"/>
      <c r="CO39" s="196"/>
    </row>
    <row r="40" spans="1:95" ht="13.5" hidden="1" customHeight="1" thickBot="1" x14ac:dyDescent="0.25">
      <c r="A40" s="227"/>
      <c r="B40" s="2422" t="s">
        <v>186</v>
      </c>
      <c r="C40" s="2423"/>
      <c r="D40" s="2423"/>
      <c r="E40" s="2423"/>
      <c r="F40" s="2423"/>
      <c r="G40" s="2423"/>
      <c r="H40" s="2423"/>
      <c r="I40" s="2423"/>
      <c r="J40" s="190"/>
      <c r="K40" s="1061"/>
      <c r="L40" s="1061"/>
      <c r="M40" s="1062"/>
      <c r="N40" s="190"/>
      <c r="O40" s="1062"/>
      <c r="P40" s="190"/>
      <c r="Q40" s="1062"/>
      <c r="R40" s="225"/>
      <c r="S40" s="226"/>
      <c r="T40" s="228"/>
      <c r="U40" s="229"/>
      <c r="V40" s="230"/>
      <c r="W40" s="886"/>
      <c r="X40" s="302"/>
      <c r="Y40" s="1167"/>
      <c r="Z40" s="1166"/>
      <c r="AA40" s="1166"/>
      <c r="AB40" s="302"/>
      <c r="AC40" s="197"/>
      <c r="AD40" s="198"/>
      <c r="AE40" s="199"/>
      <c r="AF40" s="200"/>
      <c r="AG40" s="200"/>
      <c r="AH40" s="201"/>
      <c r="AI40" s="198"/>
      <c r="AJ40" s="199"/>
      <c r="AK40" s="199"/>
      <c r="AL40" s="201"/>
      <c r="AM40" s="203"/>
      <c r="AN40" s="258"/>
      <c r="AO40" s="706"/>
      <c r="AP40" s="661"/>
      <c r="AQ40" s="707"/>
      <c r="AR40" s="661"/>
      <c r="AS40" s="661"/>
      <c r="AT40" s="661"/>
      <c r="AU40" s="661"/>
      <c r="AV40" s="204"/>
      <c r="AW40" s="205"/>
      <c r="AX40" s="205"/>
      <c r="AY40" s="1168"/>
      <c r="AZ40" s="1168"/>
      <c r="BA40" s="196"/>
      <c r="BB40" s="204"/>
      <c r="BC40" s="206"/>
      <c r="BD40" s="206"/>
      <c r="BE40" s="207"/>
      <c r="BF40" s="207"/>
      <c r="BG40" s="208"/>
      <c r="BH40" s="209"/>
      <c r="BI40" s="206"/>
      <c r="BJ40" s="206"/>
      <c r="BK40" s="207"/>
      <c r="BL40" s="207"/>
      <c r="BM40" s="208"/>
      <c r="BN40" s="209"/>
      <c r="BO40" s="206"/>
      <c r="BP40" s="206"/>
      <c r="BQ40" s="1168"/>
      <c r="BR40" s="1168"/>
      <c r="BS40" s="196"/>
      <c r="BT40" s="1063"/>
      <c r="BU40" s="205"/>
      <c r="BV40" s="1168"/>
      <c r="BW40" s="1168"/>
      <c r="BX40" s="1168"/>
      <c r="BY40" s="204"/>
      <c r="BZ40" s="205"/>
      <c r="CA40" s="1168"/>
      <c r="CB40" s="1168"/>
      <c r="CC40" s="1166"/>
      <c r="CD40" s="209"/>
      <c r="CE40" s="206"/>
      <c r="CF40" s="206"/>
      <c r="CG40" s="207"/>
      <c r="CH40" s="207"/>
      <c r="CI40" s="208"/>
      <c r="CJ40" s="210"/>
      <c r="CK40" s="206"/>
      <c r="CL40" s="206"/>
      <c r="CM40" s="1168"/>
      <c r="CN40" s="1168"/>
      <c r="CO40" s="196"/>
    </row>
    <row r="41" spans="1:95" ht="11.25" hidden="1" customHeight="1" thickBot="1" x14ac:dyDescent="0.25">
      <c r="A41" s="2445" t="s">
        <v>179</v>
      </c>
      <c r="B41" s="2447" t="s">
        <v>180</v>
      </c>
      <c r="C41" s="2447"/>
      <c r="D41" s="2447"/>
      <c r="E41" s="2447"/>
      <c r="F41" s="2447"/>
      <c r="G41" s="2447"/>
      <c r="H41" s="2447"/>
      <c r="I41" s="2447"/>
      <c r="J41" s="2427"/>
      <c r="K41" s="1037"/>
      <c r="L41" s="1037"/>
      <c r="M41" s="2430"/>
      <c r="N41" s="2427"/>
      <c r="O41" s="1157"/>
      <c r="P41" s="231"/>
      <c r="Q41" s="2430"/>
      <c r="R41" s="225"/>
      <c r="S41" s="226"/>
      <c r="T41" s="2433">
        <f>W41+X41</f>
        <v>0</v>
      </c>
      <c r="U41" s="2436"/>
      <c r="V41" s="651"/>
      <c r="W41" s="2439"/>
      <c r="X41" s="2442"/>
      <c r="Y41" s="2466"/>
      <c r="Z41" s="2469"/>
      <c r="AA41" s="2472"/>
      <c r="AB41" s="2475"/>
      <c r="AC41" s="2478"/>
      <c r="AD41" s="2481"/>
      <c r="AE41" s="2449"/>
      <c r="AF41" s="2452"/>
      <c r="AG41" s="2453"/>
      <c r="AH41" s="2457"/>
      <c r="AI41" s="2460"/>
      <c r="AJ41" s="2463"/>
      <c r="AK41" s="232"/>
      <c r="AL41" s="2498"/>
      <c r="AM41" s="2501"/>
      <c r="AN41" s="2504"/>
      <c r="AO41" s="708"/>
      <c r="AP41" s="662"/>
      <c r="AQ41" s="709"/>
      <c r="AR41" s="662"/>
      <c r="AS41" s="662"/>
      <c r="AT41" s="662"/>
      <c r="AU41" s="662"/>
      <c r="AV41" s="2490">
        <f t="shared" si="7"/>
        <v>0</v>
      </c>
      <c r="AW41" s="2507"/>
      <c r="AX41" s="2508"/>
      <c r="AY41" s="2484"/>
      <c r="AZ41" s="2484"/>
      <c r="BA41" s="2487"/>
      <c r="BB41" s="2490">
        <f t="shared" si="8"/>
        <v>0</v>
      </c>
      <c r="BC41" s="2493"/>
      <c r="BD41" s="2494"/>
      <c r="BE41" s="2512"/>
      <c r="BF41" s="2512"/>
      <c r="BG41" s="2515"/>
      <c r="BH41" s="2518">
        <f t="shared" si="9"/>
        <v>0</v>
      </c>
      <c r="BI41" s="2493"/>
      <c r="BJ41" s="1084"/>
      <c r="BK41" s="2512"/>
      <c r="BL41" s="2512"/>
      <c r="BM41" s="2515"/>
      <c r="BN41" s="2518">
        <f t="shared" si="10"/>
        <v>0</v>
      </c>
      <c r="BO41" s="2493"/>
      <c r="BP41" s="2494"/>
      <c r="BQ41" s="2484"/>
      <c r="BR41" s="2484"/>
      <c r="BS41" s="2487"/>
      <c r="BT41" s="2224">
        <f t="shared" ref="BT41:BT49" si="20">BV41+BW41+BX41</f>
        <v>0</v>
      </c>
      <c r="BU41" s="2507"/>
      <c r="BV41" s="2484"/>
      <c r="BW41" s="2484"/>
      <c r="BX41" s="2484"/>
      <c r="BY41" s="2484">
        <f t="shared" ref="BY41:BY49" si="21">CA41+CB41+CC41</f>
        <v>0</v>
      </c>
      <c r="BZ41" s="2507"/>
      <c r="CA41" s="2484"/>
      <c r="CB41" s="2484"/>
      <c r="CC41" s="2222"/>
      <c r="CD41" s="2518">
        <f t="shared" ref="CD41:CD49" si="22">CG41+CH41+CI41</f>
        <v>0</v>
      </c>
      <c r="CE41" s="2493"/>
      <c r="CF41" s="2494"/>
      <c r="CG41" s="2512"/>
      <c r="CH41" s="2512"/>
      <c r="CI41" s="2515"/>
      <c r="CJ41" s="2524">
        <f t="shared" ref="CJ41:CJ49" si="23">CM41+CN41+CO41</f>
        <v>0</v>
      </c>
      <c r="CK41" s="2493"/>
      <c r="CL41" s="2494"/>
      <c r="CM41" s="2484"/>
      <c r="CN41" s="2484"/>
      <c r="CO41" s="2487"/>
    </row>
    <row r="42" spans="1:95" ht="11.25" hidden="1" customHeight="1" thickBot="1" x14ac:dyDescent="0.25">
      <c r="A42" s="2446"/>
      <c r="B42" s="2448" t="s">
        <v>149</v>
      </c>
      <c r="C42" s="2448"/>
      <c r="D42" s="2448"/>
      <c r="E42" s="2448"/>
      <c r="F42" s="2448"/>
      <c r="G42" s="2448"/>
      <c r="H42" s="2448"/>
      <c r="I42" s="1489"/>
      <c r="J42" s="2428"/>
      <c r="K42" s="372"/>
      <c r="L42" s="372"/>
      <c r="M42" s="2431"/>
      <c r="N42" s="2428"/>
      <c r="O42" s="1158"/>
      <c r="P42" s="233"/>
      <c r="Q42" s="2431"/>
      <c r="R42" s="234"/>
      <c r="S42" s="235"/>
      <c r="T42" s="2434"/>
      <c r="U42" s="2437"/>
      <c r="V42" s="650"/>
      <c r="W42" s="2440"/>
      <c r="X42" s="2443"/>
      <c r="Y42" s="2467"/>
      <c r="Z42" s="2470"/>
      <c r="AA42" s="2473"/>
      <c r="AB42" s="2476"/>
      <c r="AC42" s="2479"/>
      <c r="AD42" s="2482"/>
      <c r="AE42" s="2450"/>
      <c r="AF42" s="2453"/>
      <c r="AG42" s="2455"/>
      <c r="AH42" s="2458"/>
      <c r="AI42" s="2461"/>
      <c r="AJ42" s="2464"/>
      <c r="AK42" s="236"/>
      <c r="AL42" s="2499"/>
      <c r="AM42" s="2502"/>
      <c r="AN42" s="2505"/>
      <c r="AO42" s="710"/>
      <c r="AP42" s="663"/>
      <c r="AQ42" s="711"/>
      <c r="AR42" s="663"/>
      <c r="AS42" s="663"/>
      <c r="AT42" s="663"/>
      <c r="AU42" s="663"/>
      <c r="AV42" s="2491"/>
      <c r="AW42" s="2508"/>
      <c r="AX42" s="2510"/>
      <c r="AY42" s="2485"/>
      <c r="AZ42" s="2485"/>
      <c r="BA42" s="2488"/>
      <c r="BB42" s="2491"/>
      <c r="BC42" s="2494"/>
      <c r="BD42" s="2496"/>
      <c r="BE42" s="2513"/>
      <c r="BF42" s="2513"/>
      <c r="BG42" s="2516"/>
      <c r="BH42" s="2519"/>
      <c r="BI42" s="2494"/>
      <c r="BJ42" s="1085"/>
      <c r="BK42" s="2513"/>
      <c r="BL42" s="2513"/>
      <c r="BM42" s="2516"/>
      <c r="BN42" s="2519"/>
      <c r="BO42" s="2494"/>
      <c r="BP42" s="2496"/>
      <c r="BQ42" s="2485"/>
      <c r="BR42" s="2485"/>
      <c r="BS42" s="2488"/>
      <c r="BT42" s="2522"/>
      <c r="BU42" s="2508"/>
      <c r="BV42" s="2485"/>
      <c r="BW42" s="2485"/>
      <c r="BX42" s="2485"/>
      <c r="BY42" s="2485"/>
      <c r="BZ42" s="2508"/>
      <c r="CA42" s="2485"/>
      <c r="CB42" s="2485"/>
      <c r="CC42" s="2472"/>
      <c r="CD42" s="2519"/>
      <c r="CE42" s="2494"/>
      <c r="CF42" s="2496"/>
      <c r="CG42" s="2513"/>
      <c r="CH42" s="2513"/>
      <c r="CI42" s="2516"/>
      <c r="CJ42" s="2525"/>
      <c r="CK42" s="2494"/>
      <c r="CL42" s="2496"/>
      <c r="CM42" s="2485"/>
      <c r="CN42" s="2485"/>
      <c r="CO42" s="2488"/>
    </row>
    <row r="43" spans="1:95" ht="11.25" hidden="1" customHeight="1" thickBot="1" x14ac:dyDescent="0.25">
      <c r="A43" s="2446"/>
      <c r="B43" s="2448" t="s">
        <v>148</v>
      </c>
      <c r="C43" s="2448"/>
      <c r="D43" s="2448"/>
      <c r="E43" s="2448"/>
      <c r="F43" s="2448"/>
      <c r="G43" s="2448"/>
      <c r="H43" s="2448"/>
      <c r="I43" s="2448"/>
      <c r="J43" s="2429"/>
      <c r="K43" s="652"/>
      <c r="L43" s="652"/>
      <c r="M43" s="2432"/>
      <c r="N43" s="2429"/>
      <c r="O43" s="1159"/>
      <c r="P43" s="237"/>
      <c r="Q43" s="2432"/>
      <c r="R43" s="238"/>
      <c r="S43" s="239">
        <v>60</v>
      </c>
      <c r="T43" s="2435"/>
      <c r="U43" s="2438"/>
      <c r="V43" s="240"/>
      <c r="W43" s="2441"/>
      <c r="X43" s="2444"/>
      <c r="Y43" s="2468"/>
      <c r="Z43" s="2471"/>
      <c r="AA43" s="2474"/>
      <c r="AB43" s="2477"/>
      <c r="AC43" s="2480"/>
      <c r="AD43" s="2483"/>
      <c r="AE43" s="2451"/>
      <c r="AF43" s="2454"/>
      <c r="AG43" s="2456"/>
      <c r="AH43" s="2459"/>
      <c r="AI43" s="2462"/>
      <c r="AJ43" s="2465"/>
      <c r="AK43" s="241"/>
      <c r="AL43" s="2500"/>
      <c r="AM43" s="2503"/>
      <c r="AN43" s="2506"/>
      <c r="AO43" s="712"/>
      <c r="AP43" s="664"/>
      <c r="AQ43" s="713"/>
      <c r="AR43" s="664"/>
      <c r="AS43" s="664"/>
      <c r="AT43" s="664"/>
      <c r="AU43" s="664"/>
      <c r="AV43" s="2492">
        <f t="shared" si="7"/>
        <v>0</v>
      </c>
      <c r="AW43" s="2509"/>
      <c r="AX43" s="2511"/>
      <c r="AY43" s="2486"/>
      <c r="AZ43" s="2486"/>
      <c r="BA43" s="2489"/>
      <c r="BB43" s="2492">
        <f t="shared" si="8"/>
        <v>0</v>
      </c>
      <c r="BC43" s="2495"/>
      <c r="BD43" s="2497"/>
      <c r="BE43" s="2514"/>
      <c r="BF43" s="2514"/>
      <c r="BG43" s="2517"/>
      <c r="BH43" s="2520">
        <f t="shared" si="9"/>
        <v>0</v>
      </c>
      <c r="BI43" s="2495"/>
      <c r="BJ43" s="1149"/>
      <c r="BK43" s="2514"/>
      <c r="BL43" s="2514"/>
      <c r="BM43" s="2517"/>
      <c r="BN43" s="2520">
        <f t="shared" si="10"/>
        <v>0</v>
      </c>
      <c r="BO43" s="2495"/>
      <c r="BP43" s="2497"/>
      <c r="BQ43" s="2486"/>
      <c r="BR43" s="2486"/>
      <c r="BS43" s="2489"/>
      <c r="BT43" s="2523">
        <f t="shared" si="20"/>
        <v>0</v>
      </c>
      <c r="BU43" s="2509"/>
      <c r="BV43" s="2486"/>
      <c r="BW43" s="2486"/>
      <c r="BX43" s="2486"/>
      <c r="BY43" s="2486">
        <f t="shared" si="21"/>
        <v>0</v>
      </c>
      <c r="BZ43" s="2509"/>
      <c r="CA43" s="2486"/>
      <c r="CB43" s="2486"/>
      <c r="CC43" s="2521"/>
      <c r="CD43" s="2520">
        <f t="shared" si="22"/>
        <v>0</v>
      </c>
      <c r="CE43" s="2495"/>
      <c r="CF43" s="2497"/>
      <c r="CG43" s="2514"/>
      <c r="CH43" s="2514"/>
      <c r="CI43" s="2517"/>
      <c r="CJ43" s="2526">
        <f t="shared" si="23"/>
        <v>0</v>
      </c>
      <c r="CK43" s="2495"/>
      <c r="CL43" s="2497"/>
      <c r="CM43" s="2486"/>
      <c r="CN43" s="2486"/>
      <c r="CO43" s="2489"/>
    </row>
    <row r="44" spans="1:95" ht="13.5" hidden="1" customHeight="1" thickBot="1" x14ac:dyDescent="0.25">
      <c r="A44" s="2536"/>
      <c r="B44" s="2538"/>
      <c r="C44" s="2539"/>
      <c r="D44" s="2539"/>
      <c r="E44" s="2539"/>
      <c r="F44" s="2539"/>
      <c r="G44" s="2539"/>
      <c r="H44" s="2539"/>
      <c r="I44" s="2539"/>
      <c r="J44" s="2527"/>
      <c r="K44" s="1129"/>
      <c r="L44" s="1129"/>
      <c r="M44" s="2527"/>
      <c r="N44" s="2527"/>
      <c r="O44" s="1098"/>
      <c r="P44" s="1098"/>
      <c r="Q44" s="2529"/>
      <c r="R44" s="242"/>
      <c r="S44" s="756"/>
      <c r="T44" s="2434">
        <f t="shared" ref="T44" si="24">W44+X44</f>
        <v>0</v>
      </c>
      <c r="U44" s="2532">
        <f>AE44+AJ44+AW44+BC44+BI44+BO44+BV44+BZ44</f>
        <v>0</v>
      </c>
      <c r="V44" s="650"/>
      <c r="W44" s="2440">
        <f>AH44+AN44+BA44+BG44+BM44+BS44+BX44+CC44</f>
        <v>0</v>
      </c>
      <c r="X44" s="2476">
        <f>AF44+AL44+AY44+BE44+BK44+BQ44+BV44+CA44</f>
        <v>0</v>
      </c>
      <c r="Y44" s="2542">
        <f t="shared" ref="Y44" si="25">X44-Z44-AA44</f>
        <v>0</v>
      </c>
      <c r="Z44" s="2544"/>
      <c r="AA44" s="2473"/>
      <c r="AB44" s="2476">
        <f>AG44+AM44+AZ44+BF44+BL44+BR44+BW44+CB44</f>
        <v>0</v>
      </c>
      <c r="AC44" s="2479"/>
      <c r="AD44" s="2548">
        <f t="shared" ref="AD44:AD49" si="26">AF44+AG44+AH44</f>
        <v>0</v>
      </c>
      <c r="AE44" s="2540"/>
      <c r="AF44" s="2541"/>
      <c r="AG44" s="2455"/>
      <c r="AH44" s="2541"/>
      <c r="AI44" s="2455">
        <f>AL44+AM44+AN44</f>
        <v>0</v>
      </c>
      <c r="AJ44" s="2540"/>
      <c r="AK44" s="1133"/>
      <c r="AL44" s="2551"/>
      <c r="AM44" s="2552"/>
      <c r="AN44" s="2553"/>
      <c r="AO44" s="714"/>
      <c r="AP44" s="665"/>
      <c r="AQ44" s="715"/>
      <c r="AR44" s="665"/>
      <c r="AS44" s="665"/>
      <c r="AT44" s="665"/>
      <c r="AU44" s="665"/>
      <c r="AV44" s="2554">
        <f t="shared" si="7"/>
        <v>0</v>
      </c>
      <c r="AW44" s="2555"/>
      <c r="AX44" s="1138"/>
      <c r="AY44" s="2545"/>
      <c r="AZ44" s="2545"/>
      <c r="BA44" s="2545"/>
      <c r="BB44" s="2545">
        <f t="shared" si="8"/>
        <v>0</v>
      </c>
      <c r="BC44" s="2549"/>
      <c r="BD44" s="1140"/>
      <c r="BE44" s="2550"/>
      <c r="BF44" s="2550"/>
      <c r="BG44" s="2558"/>
      <c r="BH44" s="2556">
        <f t="shared" si="9"/>
        <v>0</v>
      </c>
      <c r="BI44" s="2549"/>
      <c r="BJ44" s="1140"/>
      <c r="BK44" s="2550"/>
      <c r="BL44" s="2550"/>
      <c r="BM44" s="2558"/>
      <c r="BN44" s="2556">
        <f t="shared" si="10"/>
        <v>0</v>
      </c>
      <c r="BO44" s="2549"/>
      <c r="BP44" s="1140"/>
      <c r="BQ44" s="2545"/>
      <c r="BR44" s="2545"/>
      <c r="BS44" s="2557"/>
      <c r="BT44" s="2543">
        <f t="shared" si="20"/>
        <v>0</v>
      </c>
      <c r="BU44" s="2555"/>
      <c r="BV44" s="2545"/>
      <c r="BW44" s="2545"/>
      <c r="BX44" s="2545"/>
      <c r="BY44" s="2545">
        <f t="shared" si="21"/>
        <v>0</v>
      </c>
      <c r="BZ44" s="2555"/>
      <c r="CA44" s="2545"/>
      <c r="CB44" s="2545"/>
      <c r="CC44" s="2546"/>
      <c r="CD44" s="2556">
        <f t="shared" si="22"/>
        <v>0</v>
      </c>
      <c r="CE44" s="2549"/>
      <c r="CF44" s="1140"/>
      <c r="CG44" s="2550"/>
      <c r="CH44" s="2550"/>
      <c r="CI44" s="2558"/>
      <c r="CJ44" s="2565">
        <f t="shared" si="23"/>
        <v>0</v>
      </c>
      <c r="CK44" s="2549"/>
      <c r="CL44" s="1140"/>
      <c r="CM44" s="2545"/>
      <c r="CN44" s="2545"/>
      <c r="CO44" s="2545"/>
    </row>
    <row r="45" spans="1:95" ht="13.5" hidden="1" customHeight="1" thickBot="1" x14ac:dyDescent="0.25">
      <c r="A45" s="2537"/>
      <c r="B45" s="2560"/>
      <c r="C45" s="2561"/>
      <c r="D45" s="2561"/>
      <c r="E45" s="2561"/>
      <c r="F45" s="2561"/>
      <c r="G45" s="2561"/>
      <c r="H45" s="2561"/>
      <c r="I45" s="2561"/>
      <c r="J45" s="2528"/>
      <c r="K45" s="1130"/>
      <c r="L45" s="1130"/>
      <c r="M45" s="2528"/>
      <c r="N45" s="2528"/>
      <c r="O45" s="243"/>
      <c r="P45" s="243"/>
      <c r="Q45" s="2530"/>
      <c r="R45" s="244"/>
      <c r="S45" s="226">
        <v>60</v>
      </c>
      <c r="T45" s="2531"/>
      <c r="U45" s="2533"/>
      <c r="V45" s="395"/>
      <c r="W45" s="2534"/>
      <c r="X45" s="2535"/>
      <c r="Y45" s="2543"/>
      <c r="Z45" s="2545"/>
      <c r="AA45" s="2546"/>
      <c r="AB45" s="2535"/>
      <c r="AC45" s="2547"/>
      <c r="AD45" s="2481">
        <f t="shared" si="26"/>
        <v>0</v>
      </c>
      <c r="AE45" s="2449"/>
      <c r="AF45" s="2452"/>
      <c r="AG45" s="2541"/>
      <c r="AH45" s="2452"/>
      <c r="AI45" s="2541"/>
      <c r="AJ45" s="2449"/>
      <c r="AK45" s="1095"/>
      <c r="AL45" s="2457"/>
      <c r="AM45" s="2501"/>
      <c r="AN45" s="2504"/>
      <c r="AO45" s="708"/>
      <c r="AP45" s="662"/>
      <c r="AQ45" s="709"/>
      <c r="AR45" s="662"/>
      <c r="AS45" s="662"/>
      <c r="AT45" s="662"/>
      <c r="AU45" s="662"/>
      <c r="AV45" s="2490">
        <f t="shared" si="7"/>
        <v>0</v>
      </c>
      <c r="AW45" s="2507"/>
      <c r="AX45" s="1107"/>
      <c r="AY45" s="2484"/>
      <c r="AZ45" s="2484"/>
      <c r="BA45" s="2484"/>
      <c r="BB45" s="2484">
        <f t="shared" si="8"/>
        <v>0</v>
      </c>
      <c r="BC45" s="2493"/>
      <c r="BD45" s="1084"/>
      <c r="BE45" s="2512"/>
      <c r="BF45" s="2512"/>
      <c r="BG45" s="2515"/>
      <c r="BH45" s="2518">
        <f t="shared" si="9"/>
        <v>0</v>
      </c>
      <c r="BI45" s="2493"/>
      <c r="BJ45" s="1084"/>
      <c r="BK45" s="2512"/>
      <c r="BL45" s="2512"/>
      <c r="BM45" s="2515"/>
      <c r="BN45" s="2518">
        <f t="shared" si="10"/>
        <v>0</v>
      </c>
      <c r="BO45" s="2493"/>
      <c r="BP45" s="1084"/>
      <c r="BQ45" s="2484"/>
      <c r="BR45" s="2484"/>
      <c r="BS45" s="2487"/>
      <c r="BT45" s="2224">
        <f t="shared" si="20"/>
        <v>0</v>
      </c>
      <c r="BU45" s="2507"/>
      <c r="BV45" s="2484"/>
      <c r="BW45" s="2484"/>
      <c r="BX45" s="2484"/>
      <c r="BY45" s="2484">
        <f t="shared" si="21"/>
        <v>0</v>
      </c>
      <c r="BZ45" s="2507"/>
      <c r="CA45" s="2484"/>
      <c r="CB45" s="2484"/>
      <c r="CC45" s="2222"/>
      <c r="CD45" s="2518">
        <f t="shared" si="22"/>
        <v>0</v>
      </c>
      <c r="CE45" s="2493"/>
      <c r="CF45" s="1084"/>
      <c r="CG45" s="2512"/>
      <c r="CH45" s="2512"/>
      <c r="CI45" s="2515"/>
      <c r="CJ45" s="2524">
        <f t="shared" si="23"/>
        <v>0</v>
      </c>
      <c r="CK45" s="2493"/>
      <c r="CL45" s="1084"/>
      <c r="CM45" s="2484"/>
      <c r="CN45" s="2484"/>
      <c r="CO45" s="2484"/>
      <c r="CP45" s="19"/>
      <c r="CQ45" s="19"/>
    </row>
    <row r="46" spans="1:95" ht="13.5" hidden="1" customHeight="1" thickBot="1" x14ac:dyDescent="0.25">
      <c r="A46" s="2562"/>
      <c r="B46" s="2560"/>
      <c r="C46" s="2561"/>
      <c r="D46" s="2561"/>
      <c r="E46" s="2561"/>
      <c r="F46" s="2561"/>
      <c r="G46" s="2561"/>
      <c r="H46" s="2561"/>
      <c r="I46" s="2561"/>
      <c r="J46" s="2563"/>
      <c r="K46" s="1128"/>
      <c r="L46" s="1128"/>
      <c r="M46" s="2563"/>
      <c r="N46" s="2563"/>
      <c r="O46" s="1097"/>
      <c r="P46" s="1097"/>
      <c r="Q46" s="2564"/>
      <c r="R46" s="244"/>
      <c r="S46" s="226"/>
      <c r="T46" s="2433">
        <f t="shared" ref="T46" si="27">W46+X46</f>
        <v>0</v>
      </c>
      <c r="U46" s="2559">
        <f>AE46+AJ46+AW46+BC46+BI46+BO46+BV46+BZ46</f>
        <v>0</v>
      </c>
      <c r="V46" s="651"/>
      <c r="W46" s="2439">
        <f>AH46+AN46+BA46+BG46+BM46+BS46+BX46+CC46</f>
        <v>0</v>
      </c>
      <c r="X46" s="2475">
        <f>AF46+AL46+AY46+BE46+BK46+BQ46+BV46+CA46</f>
        <v>0</v>
      </c>
      <c r="Y46" s="2522">
        <f t="shared" ref="Y46" si="28">X46-Z46-AA46</f>
        <v>0</v>
      </c>
      <c r="Z46" s="2485"/>
      <c r="AA46" s="2472"/>
      <c r="AB46" s="2475">
        <f>AG46+AM46+AZ46+BF46+BL46+BR46+BW46+CB46</f>
        <v>0</v>
      </c>
      <c r="AC46" s="2478"/>
      <c r="AD46" s="2481">
        <f t="shared" si="26"/>
        <v>0</v>
      </c>
      <c r="AE46" s="2449"/>
      <c r="AF46" s="2452"/>
      <c r="AG46" s="2453"/>
      <c r="AH46" s="2452"/>
      <c r="AI46" s="2453">
        <f>AL46+AM46+AN46</f>
        <v>0</v>
      </c>
      <c r="AJ46" s="2449"/>
      <c r="AK46" s="1095"/>
      <c r="AL46" s="2457"/>
      <c r="AM46" s="2501"/>
      <c r="AN46" s="2504"/>
      <c r="AO46" s="708"/>
      <c r="AP46" s="662"/>
      <c r="AQ46" s="709"/>
      <c r="AR46" s="662"/>
      <c r="AS46" s="662"/>
      <c r="AT46" s="662"/>
      <c r="AU46" s="662"/>
      <c r="AV46" s="2490">
        <f t="shared" si="7"/>
        <v>0</v>
      </c>
      <c r="AW46" s="2507"/>
      <c r="AX46" s="1107"/>
      <c r="AY46" s="2484"/>
      <c r="AZ46" s="2484"/>
      <c r="BA46" s="2484"/>
      <c r="BB46" s="2484">
        <f t="shared" si="8"/>
        <v>0</v>
      </c>
      <c r="BC46" s="2493"/>
      <c r="BD46" s="1084"/>
      <c r="BE46" s="2512"/>
      <c r="BF46" s="2512"/>
      <c r="BG46" s="2515"/>
      <c r="BH46" s="2518">
        <f t="shared" si="9"/>
        <v>0</v>
      </c>
      <c r="BI46" s="2493"/>
      <c r="BJ46" s="1084"/>
      <c r="BK46" s="2512"/>
      <c r="BL46" s="2512"/>
      <c r="BM46" s="2515"/>
      <c r="BN46" s="2518">
        <f t="shared" si="10"/>
        <v>0</v>
      </c>
      <c r="BO46" s="2493"/>
      <c r="BP46" s="1084"/>
      <c r="BQ46" s="2484"/>
      <c r="BR46" s="2484"/>
      <c r="BS46" s="2487"/>
      <c r="BT46" s="2224">
        <f t="shared" si="20"/>
        <v>0</v>
      </c>
      <c r="BU46" s="2566"/>
      <c r="BV46" s="2484"/>
      <c r="BW46" s="2484"/>
      <c r="BX46" s="2484"/>
      <c r="BY46" s="2484">
        <f t="shared" si="21"/>
        <v>0</v>
      </c>
      <c r="BZ46" s="2507"/>
      <c r="CA46" s="2484"/>
      <c r="CB46" s="2484"/>
      <c r="CC46" s="2222"/>
      <c r="CD46" s="2518">
        <f t="shared" si="22"/>
        <v>0</v>
      </c>
      <c r="CE46" s="2493"/>
      <c r="CF46" s="1084"/>
      <c r="CG46" s="2512"/>
      <c r="CH46" s="2512"/>
      <c r="CI46" s="2515"/>
      <c r="CJ46" s="2524">
        <f t="shared" si="23"/>
        <v>0</v>
      </c>
      <c r="CK46" s="2493"/>
      <c r="CL46" s="1084"/>
      <c r="CM46" s="2484"/>
      <c r="CN46" s="2484"/>
      <c r="CO46" s="2484"/>
      <c r="CP46" s="19"/>
      <c r="CQ46" s="19"/>
    </row>
    <row r="47" spans="1:95" ht="13.5" hidden="1" customHeight="1" thickBot="1" x14ac:dyDescent="0.25">
      <c r="A47" s="2537"/>
      <c r="B47" s="2560"/>
      <c r="C47" s="2561"/>
      <c r="D47" s="2561"/>
      <c r="E47" s="2561"/>
      <c r="F47" s="2561"/>
      <c r="G47" s="2561"/>
      <c r="H47" s="2561"/>
      <c r="I47" s="2561"/>
      <c r="J47" s="2528"/>
      <c r="K47" s="1130"/>
      <c r="L47" s="1130"/>
      <c r="M47" s="2528"/>
      <c r="N47" s="2528"/>
      <c r="O47" s="243"/>
      <c r="P47" s="243"/>
      <c r="Q47" s="2530"/>
      <c r="R47" s="244"/>
      <c r="S47" s="226">
        <v>60</v>
      </c>
      <c r="T47" s="2531"/>
      <c r="U47" s="2533"/>
      <c r="V47" s="395"/>
      <c r="W47" s="2534"/>
      <c r="X47" s="2535"/>
      <c r="Y47" s="2543"/>
      <c r="Z47" s="2545"/>
      <c r="AA47" s="2546"/>
      <c r="AB47" s="2535"/>
      <c r="AC47" s="2547"/>
      <c r="AD47" s="2481">
        <f t="shared" si="26"/>
        <v>0</v>
      </c>
      <c r="AE47" s="2449"/>
      <c r="AF47" s="2452"/>
      <c r="AG47" s="2541"/>
      <c r="AH47" s="2452"/>
      <c r="AI47" s="2541"/>
      <c r="AJ47" s="2449"/>
      <c r="AK47" s="1095"/>
      <c r="AL47" s="2457"/>
      <c r="AM47" s="2501"/>
      <c r="AN47" s="2504"/>
      <c r="AO47" s="708"/>
      <c r="AP47" s="662"/>
      <c r="AQ47" s="709"/>
      <c r="AR47" s="662"/>
      <c r="AS47" s="662"/>
      <c r="AT47" s="662"/>
      <c r="AU47" s="662"/>
      <c r="AV47" s="2490">
        <f t="shared" si="7"/>
        <v>0</v>
      </c>
      <c r="AW47" s="2507"/>
      <c r="AX47" s="1107"/>
      <c r="AY47" s="2484"/>
      <c r="AZ47" s="2484"/>
      <c r="BA47" s="2484"/>
      <c r="BB47" s="2484">
        <f t="shared" si="8"/>
        <v>0</v>
      </c>
      <c r="BC47" s="2493"/>
      <c r="BD47" s="1084"/>
      <c r="BE47" s="2512"/>
      <c r="BF47" s="2512"/>
      <c r="BG47" s="2515"/>
      <c r="BH47" s="2518">
        <f t="shared" si="9"/>
        <v>0</v>
      </c>
      <c r="BI47" s="2493"/>
      <c r="BJ47" s="1084"/>
      <c r="BK47" s="2512"/>
      <c r="BL47" s="2512"/>
      <c r="BM47" s="2515"/>
      <c r="BN47" s="2518">
        <f t="shared" si="10"/>
        <v>0</v>
      </c>
      <c r="BO47" s="2493"/>
      <c r="BP47" s="1084"/>
      <c r="BQ47" s="2484"/>
      <c r="BR47" s="2484"/>
      <c r="BS47" s="2487"/>
      <c r="BT47" s="2224">
        <f t="shared" si="20"/>
        <v>0</v>
      </c>
      <c r="BU47" s="2566"/>
      <c r="BV47" s="2484"/>
      <c r="BW47" s="2484"/>
      <c r="BX47" s="2484"/>
      <c r="BY47" s="2484">
        <f t="shared" si="21"/>
        <v>0</v>
      </c>
      <c r="BZ47" s="2507"/>
      <c r="CA47" s="2484"/>
      <c r="CB47" s="2484"/>
      <c r="CC47" s="2222"/>
      <c r="CD47" s="2518">
        <f t="shared" si="22"/>
        <v>0</v>
      </c>
      <c r="CE47" s="2493"/>
      <c r="CF47" s="1084"/>
      <c r="CG47" s="2512"/>
      <c r="CH47" s="2512"/>
      <c r="CI47" s="2515"/>
      <c r="CJ47" s="2524">
        <f t="shared" si="23"/>
        <v>0</v>
      </c>
      <c r="CK47" s="2493"/>
      <c r="CL47" s="1084"/>
      <c r="CM47" s="2484"/>
      <c r="CN47" s="2484"/>
      <c r="CO47" s="2484"/>
      <c r="CP47" s="19"/>
      <c r="CQ47" s="19"/>
    </row>
    <row r="48" spans="1:95" ht="13.5" hidden="1" customHeight="1" thickBot="1" x14ac:dyDescent="0.25">
      <c r="A48" s="2562"/>
      <c r="B48" s="2560"/>
      <c r="C48" s="2561"/>
      <c r="D48" s="2561"/>
      <c r="E48" s="2561"/>
      <c r="F48" s="2561"/>
      <c r="G48" s="2561"/>
      <c r="H48" s="2561"/>
      <c r="I48" s="2561"/>
      <c r="J48" s="2563"/>
      <c r="K48" s="1128"/>
      <c r="L48" s="1128"/>
      <c r="M48" s="2563"/>
      <c r="N48" s="2569"/>
      <c r="O48" s="1097"/>
      <c r="P48" s="1097"/>
      <c r="Q48" s="2569"/>
      <c r="R48" s="244"/>
      <c r="S48" s="226"/>
      <c r="T48" s="2433">
        <f t="shared" ref="T48" si="29">W48+X48</f>
        <v>0</v>
      </c>
      <c r="U48" s="2559">
        <f>AE48+AJ48+AW48+BC48+BI48+BO48+BV48+BZ48</f>
        <v>0</v>
      </c>
      <c r="V48" s="651"/>
      <c r="W48" s="2439">
        <f>AH48+AN48+BA48+BG48+BM48+BS48+BX48+CC48</f>
        <v>0</v>
      </c>
      <c r="X48" s="2475">
        <f>AF48+AL48+AY48+BE48+BK48+BQ48+BV48+CA48</f>
        <v>0</v>
      </c>
      <c r="Y48" s="2522">
        <f t="shared" ref="Y48" si="30">X48-Z48-AA48</f>
        <v>0</v>
      </c>
      <c r="Z48" s="2485"/>
      <c r="AA48" s="2567"/>
      <c r="AB48" s="2475">
        <f>AG48+AM48+AZ48+BF48+BL48+BR48+BW48+CB48</f>
        <v>0</v>
      </c>
      <c r="AC48" s="2478"/>
      <c r="AD48" s="2481">
        <f t="shared" si="26"/>
        <v>0</v>
      </c>
      <c r="AE48" s="2449"/>
      <c r="AF48" s="2452"/>
      <c r="AG48" s="2453"/>
      <c r="AH48" s="2452"/>
      <c r="AI48" s="2453">
        <f>AL48+AM48+AN48</f>
        <v>0</v>
      </c>
      <c r="AJ48" s="2449"/>
      <c r="AK48" s="1095"/>
      <c r="AL48" s="2457"/>
      <c r="AM48" s="2501"/>
      <c r="AN48" s="2504"/>
      <c r="AO48" s="708"/>
      <c r="AP48" s="662"/>
      <c r="AQ48" s="709"/>
      <c r="AR48" s="662"/>
      <c r="AS48" s="662"/>
      <c r="AT48" s="662"/>
      <c r="AU48" s="662"/>
      <c r="AV48" s="2490">
        <f t="shared" si="7"/>
        <v>0</v>
      </c>
      <c r="AW48" s="2507"/>
      <c r="AX48" s="1107"/>
      <c r="AY48" s="2484"/>
      <c r="AZ48" s="2484"/>
      <c r="BA48" s="2484"/>
      <c r="BB48" s="2484">
        <f>BE48+BF48+BG48</f>
        <v>0</v>
      </c>
      <c r="BC48" s="2493"/>
      <c r="BD48" s="1084"/>
      <c r="BE48" s="2512"/>
      <c r="BF48" s="2512"/>
      <c r="BG48" s="2515"/>
      <c r="BH48" s="2518">
        <f t="shared" si="9"/>
        <v>0</v>
      </c>
      <c r="BI48" s="2493"/>
      <c r="BJ48" s="1084"/>
      <c r="BK48" s="2512"/>
      <c r="BL48" s="2512"/>
      <c r="BM48" s="2515"/>
      <c r="BN48" s="2518">
        <f t="shared" si="10"/>
        <v>0</v>
      </c>
      <c r="BO48" s="2493"/>
      <c r="BP48" s="1084"/>
      <c r="BQ48" s="2484"/>
      <c r="BR48" s="2484"/>
      <c r="BS48" s="2487"/>
      <c r="BT48" s="2224">
        <f t="shared" si="20"/>
        <v>0</v>
      </c>
      <c r="BU48" s="2507"/>
      <c r="BV48" s="2484"/>
      <c r="BW48" s="2484"/>
      <c r="BX48" s="2484"/>
      <c r="BY48" s="2484">
        <f t="shared" si="21"/>
        <v>0</v>
      </c>
      <c r="BZ48" s="2507"/>
      <c r="CA48" s="2484"/>
      <c r="CB48" s="2484"/>
      <c r="CC48" s="2222"/>
      <c r="CD48" s="2518">
        <f t="shared" si="22"/>
        <v>0</v>
      </c>
      <c r="CE48" s="2493"/>
      <c r="CF48" s="1084"/>
      <c r="CG48" s="2512"/>
      <c r="CH48" s="2512"/>
      <c r="CI48" s="2515"/>
      <c r="CJ48" s="2524">
        <f t="shared" si="23"/>
        <v>0</v>
      </c>
      <c r="CK48" s="2493"/>
      <c r="CL48" s="1084"/>
      <c r="CM48" s="2484"/>
      <c r="CN48" s="2484"/>
      <c r="CO48" s="2484"/>
      <c r="CP48" s="19"/>
      <c r="CQ48" s="19"/>
    </row>
    <row r="49" spans="1:93" ht="13.5" hidden="1" customHeight="1" thickBot="1" x14ac:dyDescent="0.25">
      <c r="A49" s="2536"/>
      <c r="B49" s="2573"/>
      <c r="C49" s="2573"/>
      <c r="D49" s="2573"/>
      <c r="E49" s="2573"/>
      <c r="F49" s="2573"/>
      <c r="G49" s="2573"/>
      <c r="H49" s="2573"/>
      <c r="I49" s="2573"/>
      <c r="J49" s="2527"/>
      <c r="K49" s="1129"/>
      <c r="L49" s="1129"/>
      <c r="M49" s="2527"/>
      <c r="N49" s="2570"/>
      <c r="O49" s="1098"/>
      <c r="P49" s="1098"/>
      <c r="Q49" s="2570"/>
      <c r="R49" s="738"/>
      <c r="S49" s="757">
        <v>60</v>
      </c>
      <c r="T49" s="2434"/>
      <c r="U49" s="2532"/>
      <c r="V49" s="650"/>
      <c r="W49" s="2440"/>
      <c r="X49" s="2476"/>
      <c r="Y49" s="2542"/>
      <c r="Z49" s="2544"/>
      <c r="AA49" s="2568"/>
      <c r="AB49" s="2476"/>
      <c r="AC49" s="2479"/>
      <c r="AD49" s="2482">
        <f t="shared" si="26"/>
        <v>0</v>
      </c>
      <c r="AE49" s="2450"/>
      <c r="AF49" s="2453"/>
      <c r="AG49" s="2455"/>
      <c r="AH49" s="2453"/>
      <c r="AI49" s="2455"/>
      <c r="AJ49" s="2450"/>
      <c r="AK49" s="1096"/>
      <c r="AL49" s="2458"/>
      <c r="AM49" s="2502"/>
      <c r="AN49" s="2505"/>
      <c r="AO49" s="710"/>
      <c r="AP49" s="663"/>
      <c r="AQ49" s="711"/>
      <c r="AR49" s="663"/>
      <c r="AS49" s="663"/>
      <c r="AT49" s="663"/>
      <c r="AU49" s="663"/>
      <c r="AV49" s="2491">
        <f t="shared" si="7"/>
        <v>0</v>
      </c>
      <c r="AW49" s="2508"/>
      <c r="AX49" s="1108"/>
      <c r="AY49" s="2485"/>
      <c r="AZ49" s="2485"/>
      <c r="BA49" s="2485"/>
      <c r="BB49" s="2485">
        <f t="shared" si="8"/>
        <v>0</v>
      </c>
      <c r="BC49" s="2494"/>
      <c r="BD49" s="1085"/>
      <c r="BE49" s="2513"/>
      <c r="BF49" s="2513"/>
      <c r="BG49" s="2516"/>
      <c r="BH49" s="2519">
        <f t="shared" si="9"/>
        <v>0</v>
      </c>
      <c r="BI49" s="2494"/>
      <c r="BJ49" s="1085"/>
      <c r="BK49" s="2513"/>
      <c r="BL49" s="2513"/>
      <c r="BM49" s="2516"/>
      <c r="BN49" s="2519">
        <f t="shared" si="10"/>
        <v>0</v>
      </c>
      <c r="BO49" s="2494"/>
      <c r="BP49" s="1085"/>
      <c r="BQ49" s="2485"/>
      <c r="BR49" s="2485"/>
      <c r="BS49" s="2488"/>
      <c r="BT49" s="2522">
        <f t="shared" si="20"/>
        <v>0</v>
      </c>
      <c r="BU49" s="2508"/>
      <c r="BV49" s="2485"/>
      <c r="BW49" s="2485"/>
      <c r="BX49" s="2485"/>
      <c r="BY49" s="2485">
        <f t="shared" si="21"/>
        <v>0</v>
      </c>
      <c r="BZ49" s="2508"/>
      <c r="CA49" s="2485"/>
      <c r="CB49" s="2485"/>
      <c r="CC49" s="2472"/>
      <c r="CD49" s="2519">
        <f t="shared" si="22"/>
        <v>0</v>
      </c>
      <c r="CE49" s="2494"/>
      <c r="CF49" s="1085"/>
      <c r="CG49" s="2513"/>
      <c r="CH49" s="2513"/>
      <c r="CI49" s="2516"/>
      <c r="CJ49" s="2525">
        <f t="shared" si="23"/>
        <v>0</v>
      </c>
      <c r="CK49" s="2494"/>
      <c r="CL49" s="1085"/>
      <c r="CM49" s="2485"/>
      <c r="CN49" s="2485"/>
      <c r="CO49" s="2485"/>
    </row>
    <row r="50" spans="1:93" ht="13.5" customHeight="1" thickBot="1" x14ac:dyDescent="0.25">
      <c r="A50" s="2574" t="s">
        <v>232</v>
      </c>
      <c r="B50" s="2575"/>
      <c r="C50" s="2575"/>
      <c r="D50" s="2575"/>
      <c r="E50" s="2575"/>
      <c r="F50" s="2575"/>
      <c r="G50" s="2575"/>
      <c r="H50" s="2575"/>
      <c r="I50" s="2575"/>
      <c r="J50" s="1577"/>
      <c r="K50" s="1578"/>
      <c r="L50" s="1577"/>
      <c r="M50" s="1580"/>
      <c r="N50" s="1577"/>
      <c r="O50" s="1580"/>
      <c r="P50" s="1581"/>
      <c r="Q50" s="1836"/>
      <c r="R50" s="1837"/>
      <c r="S50" s="1838"/>
      <c r="T50" s="1613">
        <f>+T52+T65+T69</f>
        <v>1476</v>
      </c>
      <c r="U50" s="1839">
        <f>+U51</f>
        <v>18</v>
      </c>
      <c r="V50" s="1840">
        <f>+V51</f>
        <v>36</v>
      </c>
      <c r="W50" s="1841"/>
      <c r="X50" s="1842">
        <f>+X51+X65+X69+X52</f>
        <v>1422</v>
      </c>
      <c r="Y50" s="1842">
        <f>+Y51+Y65+Y69+Y52</f>
        <v>682</v>
      </c>
      <c r="Z50" s="1842">
        <f>+Z51+Z65+Z69+Z52</f>
        <v>740</v>
      </c>
      <c r="AA50" s="1843"/>
      <c r="AB50" s="1844"/>
      <c r="AC50" s="1845"/>
      <c r="AD50" s="1836"/>
      <c r="AE50" s="1846"/>
      <c r="AF50" s="1836"/>
      <c r="AG50" s="1836"/>
      <c r="AH50" s="1836"/>
      <c r="AI50" s="1836"/>
      <c r="AJ50" s="1846"/>
      <c r="AK50" s="1846"/>
      <c r="AL50" s="1836"/>
      <c r="AM50" s="1836"/>
      <c r="AN50" s="1847"/>
      <c r="AO50" s="1848">
        <f>+AO52+AO65+AO69</f>
        <v>612</v>
      </c>
      <c r="AP50" s="1608"/>
      <c r="AQ50" s="1848">
        <f>+AQ52+AQ65</f>
        <v>596</v>
      </c>
      <c r="AR50" s="1849">
        <f>+AR52+AR65+AR69+AR51</f>
        <v>864</v>
      </c>
      <c r="AS50" s="1608">
        <f>SUM(AS53:AS72)</f>
        <v>30</v>
      </c>
      <c r="AT50" s="1608">
        <f>SUM(AT53:AT72)</f>
        <v>60</v>
      </c>
      <c r="AU50" s="1649">
        <f>+AU52+AU65+AU69</f>
        <v>810</v>
      </c>
      <c r="AV50" s="1581"/>
      <c r="AW50" s="1846"/>
      <c r="AX50" s="1846"/>
      <c r="AY50" s="1836"/>
      <c r="AZ50" s="1836"/>
      <c r="BA50" s="1847"/>
      <c r="BB50" s="1850"/>
      <c r="BC50" s="1846"/>
      <c r="BD50" s="1846"/>
      <c r="BE50" s="1836"/>
      <c r="BF50" s="1836"/>
      <c r="BG50" s="1582"/>
      <c r="BH50" s="1850"/>
      <c r="BI50" s="1846"/>
      <c r="BJ50" s="1846"/>
      <c r="BK50" s="1836"/>
      <c r="BL50" s="1836"/>
      <c r="BM50" s="1582"/>
      <c r="BN50" s="1850"/>
      <c r="BO50" s="1846"/>
      <c r="BP50" s="1846"/>
      <c r="BQ50" s="1836"/>
      <c r="BR50" s="1836"/>
      <c r="BS50" s="1582"/>
      <c r="BT50" s="1581"/>
      <c r="BU50" s="1846"/>
      <c r="BV50" s="1836"/>
      <c r="BW50" s="1836"/>
      <c r="BX50" s="1836"/>
      <c r="BY50" s="1836"/>
      <c r="BZ50" s="1846"/>
      <c r="CA50" s="1836"/>
      <c r="CB50" s="1836"/>
      <c r="CC50" s="1847"/>
      <c r="CD50" s="1850"/>
      <c r="CE50" s="1846"/>
      <c r="CF50" s="1846"/>
      <c r="CG50" s="1836"/>
      <c r="CH50" s="1836"/>
      <c r="CI50" s="1582"/>
      <c r="CJ50" s="1850"/>
      <c r="CK50" s="1846"/>
      <c r="CL50" s="1846"/>
      <c r="CM50" s="1836"/>
      <c r="CN50" s="1836"/>
      <c r="CO50" s="1582"/>
    </row>
    <row r="51" spans="1:93" ht="17.25" customHeight="1" thickBot="1" x14ac:dyDescent="0.25">
      <c r="A51" s="976"/>
      <c r="B51" s="2576" t="s">
        <v>249</v>
      </c>
      <c r="C51" s="2577"/>
      <c r="D51" s="2577"/>
      <c r="E51" s="2577"/>
      <c r="F51" s="2577"/>
      <c r="G51" s="2577"/>
      <c r="H51" s="2577"/>
      <c r="I51" s="2577"/>
      <c r="J51" s="2578" t="s">
        <v>250</v>
      </c>
      <c r="K51" s="2579"/>
      <c r="L51" s="2579"/>
      <c r="M51" s="2579"/>
      <c r="N51" s="2579"/>
      <c r="O51" s="2579"/>
      <c r="P51" s="2579"/>
      <c r="Q51" s="2580"/>
      <c r="R51" s="742"/>
      <c r="S51" s="743"/>
      <c r="T51" s="978">
        <f>+U51+V51</f>
        <v>54</v>
      </c>
      <c r="U51" s="1477">
        <f>SUM(U53:U72)</f>
        <v>18</v>
      </c>
      <c r="V51" s="977">
        <f>SUM(V52:V72)</f>
        <v>36</v>
      </c>
      <c r="W51" s="887"/>
      <c r="X51" s="920"/>
      <c r="Y51" s="921"/>
      <c r="Z51" s="108"/>
      <c r="AA51" s="923"/>
      <c r="AB51" s="922"/>
      <c r="AC51" s="760"/>
      <c r="AD51" s="745"/>
      <c r="AE51" s="746"/>
      <c r="AF51" s="745"/>
      <c r="AG51" s="745"/>
      <c r="AH51" s="745"/>
      <c r="AI51" s="745"/>
      <c r="AJ51" s="746"/>
      <c r="AK51" s="746"/>
      <c r="AL51" s="745"/>
      <c r="AM51" s="745"/>
      <c r="AN51" s="763"/>
      <c r="AO51" s="393"/>
      <c r="AP51" s="1111"/>
      <c r="AQ51" s="501"/>
      <c r="AR51" s="614">
        <f>+AS51+AT51</f>
        <v>54</v>
      </c>
      <c r="AS51" s="1175">
        <f>+AS52+AS65</f>
        <v>18</v>
      </c>
      <c r="AT51" s="1175">
        <f>+AT52+AT65</f>
        <v>36</v>
      </c>
      <c r="AU51" s="501"/>
      <c r="AV51" s="764"/>
      <c r="AW51" s="744"/>
      <c r="AX51" s="744"/>
      <c r="AY51" s="741"/>
      <c r="AZ51" s="741"/>
      <c r="BA51" s="748"/>
      <c r="BB51" s="747"/>
      <c r="BC51" s="749"/>
      <c r="BD51" s="749"/>
      <c r="BE51" s="750"/>
      <c r="BF51" s="750"/>
      <c r="BG51" s="780"/>
      <c r="BH51" s="781"/>
      <c r="BI51" s="749"/>
      <c r="BJ51" s="749"/>
      <c r="BK51" s="750"/>
      <c r="BL51" s="750"/>
      <c r="BM51" s="780"/>
      <c r="BN51" s="781"/>
      <c r="BO51" s="749"/>
      <c r="BP51" s="749"/>
      <c r="BQ51" s="741"/>
      <c r="BR51" s="741"/>
      <c r="BS51" s="751"/>
      <c r="BT51" s="764"/>
      <c r="BU51" s="744"/>
      <c r="BV51" s="741"/>
      <c r="BW51" s="741"/>
      <c r="BX51" s="741"/>
      <c r="BY51" s="741"/>
      <c r="BZ51" s="744"/>
      <c r="CA51" s="741"/>
      <c r="CB51" s="741"/>
      <c r="CC51" s="748"/>
      <c r="CD51" s="781"/>
      <c r="CE51" s="749"/>
      <c r="CF51" s="749"/>
      <c r="CG51" s="750"/>
      <c r="CH51" s="750"/>
      <c r="CI51" s="780"/>
      <c r="CJ51" s="781"/>
      <c r="CK51" s="749"/>
      <c r="CL51" s="749"/>
      <c r="CM51" s="741"/>
      <c r="CN51" s="741"/>
      <c r="CO51" s="751"/>
    </row>
    <row r="52" spans="1:93" ht="10.5" customHeight="1" thickBot="1" x14ac:dyDescent="0.25">
      <c r="A52" s="1862" t="s">
        <v>251</v>
      </c>
      <c r="B52" s="1851"/>
      <c r="C52" s="1851"/>
      <c r="D52" s="1851"/>
      <c r="E52" s="1851"/>
      <c r="F52" s="1851"/>
      <c r="G52" s="1852"/>
      <c r="H52" s="1853"/>
      <c r="I52" s="1853"/>
      <c r="J52" s="2182"/>
      <c r="K52" s="2183"/>
      <c r="L52" s="2183"/>
      <c r="M52" s="2183"/>
      <c r="N52" s="2159"/>
      <c r="O52" s="2159"/>
      <c r="P52" s="2159"/>
      <c r="Q52" s="2160"/>
      <c r="R52" s="1854"/>
      <c r="S52" s="1855"/>
      <c r="T52" s="1585">
        <f>SUM(T53:T64)</f>
        <v>1016</v>
      </c>
      <c r="U52" s="1603"/>
      <c r="V52" s="1604"/>
      <c r="W52" s="1605"/>
      <c r="X52" s="1856">
        <f>SUM(X53:X64)</f>
        <v>998</v>
      </c>
      <c r="Y52" s="1791">
        <f>SUM(Y53:Y64)</f>
        <v>462</v>
      </c>
      <c r="Z52" s="1792">
        <f>SUM(Z53:Z64)</f>
        <v>536</v>
      </c>
      <c r="AA52" s="1857"/>
      <c r="AB52" s="1578"/>
      <c r="AC52" s="1607"/>
      <c r="AD52" s="1600"/>
      <c r="AE52" s="1599"/>
      <c r="AF52" s="1600"/>
      <c r="AG52" s="1600"/>
      <c r="AH52" s="1600"/>
      <c r="AI52" s="1600"/>
      <c r="AJ52" s="1599"/>
      <c r="AK52" s="1599"/>
      <c r="AL52" s="1600"/>
      <c r="AM52" s="1600"/>
      <c r="AN52" s="1601"/>
      <c r="AO52" s="1858">
        <f>SUM(AO53:AO63)</f>
        <v>426</v>
      </c>
      <c r="AP52" s="1859"/>
      <c r="AQ52" s="1860">
        <f>SUM(AQ53:AQ63)</f>
        <v>426</v>
      </c>
      <c r="AR52" s="1861">
        <f>SUM(AR53:AR63)</f>
        <v>572</v>
      </c>
      <c r="AS52" s="1859">
        <f>SUM(AS53:AS63)</f>
        <v>6</v>
      </c>
      <c r="AT52" s="1859">
        <f>SUM(AT53:AT63)</f>
        <v>12</v>
      </c>
      <c r="AU52" s="1860">
        <f>SUM(AU53:AU63)</f>
        <v>572</v>
      </c>
      <c r="AV52" s="1598"/>
      <c r="AW52" s="1599"/>
      <c r="AX52" s="1599"/>
      <c r="AY52" s="1600"/>
      <c r="AZ52" s="1600"/>
      <c r="BA52" s="1601"/>
      <c r="BB52" s="1577"/>
      <c r="BC52" s="1599"/>
      <c r="BD52" s="1599"/>
      <c r="BE52" s="1600"/>
      <c r="BF52" s="1600"/>
      <c r="BG52" s="1580"/>
      <c r="BH52" s="1577"/>
      <c r="BI52" s="1599"/>
      <c r="BJ52" s="1599"/>
      <c r="BK52" s="1600"/>
      <c r="BL52" s="1600"/>
      <c r="BM52" s="1580"/>
      <c r="BN52" s="1577"/>
      <c r="BO52" s="1599"/>
      <c r="BP52" s="1599"/>
      <c r="BQ52" s="1600"/>
      <c r="BR52" s="1600"/>
      <c r="BS52" s="1580"/>
      <c r="BT52" s="1598"/>
      <c r="BU52" s="1599"/>
      <c r="BV52" s="1600"/>
      <c r="BW52" s="1600"/>
      <c r="BX52" s="1600"/>
      <c r="BY52" s="1600"/>
      <c r="BZ52" s="1599"/>
      <c r="CA52" s="1600"/>
      <c r="CB52" s="1600"/>
      <c r="CC52" s="1601"/>
      <c r="CD52" s="1577"/>
      <c r="CE52" s="1599"/>
      <c r="CF52" s="1599"/>
      <c r="CG52" s="1600"/>
      <c r="CH52" s="1600"/>
      <c r="CI52" s="1580"/>
      <c r="CJ52" s="1577"/>
      <c r="CK52" s="1599"/>
      <c r="CL52" s="1599"/>
      <c r="CM52" s="1600"/>
      <c r="CN52" s="1600"/>
      <c r="CO52" s="1580"/>
    </row>
    <row r="53" spans="1:93" ht="13.5" customHeight="1" x14ac:dyDescent="0.2">
      <c r="A53" s="1958" t="s">
        <v>252</v>
      </c>
      <c r="B53" s="2571" t="s">
        <v>98</v>
      </c>
      <c r="C53" s="2572"/>
      <c r="D53" s="2572"/>
      <c r="E53" s="2572"/>
      <c r="F53" s="2572"/>
      <c r="G53" s="2572"/>
      <c r="H53" s="2572"/>
      <c r="I53" s="2572"/>
      <c r="J53" s="1176"/>
      <c r="K53" s="1034" t="s">
        <v>151</v>
      </c>
      <c r="L53" s="1049"/>
      <c r="M53" s="1034"/>
      <c r="N53" s="1065"/>
      <c r="O53" s="1141"/>
      <c r="P53" s="1065"/>
      <c r="Q53" s="1141"/>
      <c r="R53" s="319"/>
      <c r="S53" s="60"/>
      <c r="T53" s="507">
        <f>+V53+X53+U53</f>
        <v>96</v>
      </c>
      <c r="U53" s="1478">
        <f>+AS53</f>
        <v>6</v>
      </c>
      <c r="V53" s="395">
        <f>+AT53</f>
        <v>12</v>
      </c>
      <c r="W53" s="1139"/>
      <c r="X53" s="1177">
        <f>+AO53+AR53</f>
        <v>78</v>
      </c>
      <c r="Y53" s="1178">
        <v>40</v>
      </c>
      <c r="Z53" s="1179">
        <v>38</v>
      </c>
      <c r="AA53" s="1180"/>
      <c r="AB53" s="1181"/>
      <c r="AC53" s="761"/>
      <c r="AD53" s="1132"/>
      <c r="AE53" s="1133"/>
      <c r="AF53" s="1132"/>
      <c r="AG53" s="1132"/>
      <c r="AH53" s="1132"/>
      <c r="AI53" s="1132"/>
      <c r="AJ53" s="1133"/>
      <c r="AK53" s="1133"/>
      <c r="AL53" s="1132"/>
      <c r="AM53" s="1132"/>
      <c r="AN53" s="1146"/>
      <c r="AO53" s="1182">
        <v>34</v>
      </c>
      <c r="AP53" s="874"/>
      <c r="AQ53" s="536">
        <f>+AO53</f>
        <v>34</v>
      </c>
      <c r="AR53" s="1183">
        <v>44</v>
      </c>
      <c r="AS53" s="1114">
        <v>6</v>
      </c>
      <c r="AT53" s="1114">
        <v>12</v>
      </c>
      <c r="AU53" s="1184">
        <f>+AR53</f>
        <v>44</v>
      </c>
      <c r="AV53" s="1065"/>
      <c r="AW53" s="1138"/>
      <c r="AX53" s="1138"/>
      <c r="AY53" s="1135"/>
      <c r="AZ53" s="1135"/>
      <c r="BA53" s="1064"/>
      <c r="BB53" s="1147"/>
      <c r="BC53" s="1140"/>
      <c r="BD53" s="1140"/>
      <c r="BE53" s="1143"/>
      <c r="BF53" s="1143"/>
      <c r="BG53" s="1144"/>
      <c r="BH53" s="1142"/>
      <c r="BI53" s="1140"/>
      <c r="BJ53" s="1140"/>
      <c r="BK53" s="1143"/>
      <c r="BL53" s="1143"/>
      <c r="BM53" s="1144"/>
      <c r="BN53" s="1142"/>
      <c r="BO53" s="1140"/>
      <c r="BP53" s="1140"/>
      <c r="BQ53" s="1135"/>
      <c r="BR53" s="1135"/>
      <c r="BS53" s="1141"/>
      <c r="BT53" s="1065"/>
      <c r="BU53" s="1138"/>
      <c r="BV53" s="1135"/>
      <c r="BW53" s="1135"/>
      <c r="BX53" s="1135"/>
      <c r="BY53" s="1135"/>
      <c r="BZ53" s="1138"/>
      <c r="CA53" s="1135"/>
      <c r="CB53" s="1135"/>
      <c r="CC53" s="1064"/>
      <c r="CD53" s="1142"/>
      <c r="CE53" s="1140"/>
      <c r="CF53" s="1140"/>
      <c r="CG53" s="1143"/>
      <c r="CH53" s="1143"/>
      <c r="CI53" s="1144"/>
      <c r="CJ53" s="1142"/>
      <c r="CK53" s="1140"/>
      <c r="CL53" s="1140"/>
      <c r="CM53" s="1135"/>
      <c r="CN53" s="1135"/>
      <c r="CO53" s="1141"/>
    </row>
    <row r="54" spans="1:93" ht="13.5" customHeight="1" x14ac:dyDescent="0.2">
      <c r="A54" s="1959" t="s">
        <v>253</v>
      </c>
      <c r="B54" s="2405" t="s">
        <v>99</v>
      </c>
      <c r="C54" s="2406"/>
      <c r="D54" s="2406"/>
      <c r="E54" s="2406"/>
      <c r="F54" s="2406"/>
      <c r="G54" s="2406"/>
      <c r="H54" s="2406"/>
      <c r="I54" s="2406"/>
      <c r="J54" s="1185"/>
      <c r="K54" s="1121" t="s">
        <v>150</v>
      </c>
      <c r="L54" s="1075"/>
      <c r="M54" s="1121"/>
      <c r="N54" s="1125"/>
      <c r="O54" s="1086"/>
      <c r="P54" s="1125"/>
      <c r="Q54" s="1086"/>
      <c r="R54" s="319"/>
      <c r="S54" s="60"/>
      <c r="T54" s="507">
        <f t="shared" ref="T54:T62" si="31">+V54+X54+U54</f>
        <v>116</v>
      </c>
      <c r="U54" s="1479"/>
      <c r="V54" s="955"/>
      <c r="W54" s="888"/>
      <c r="X54" s="1186">
        <f t="shared" ref="X54:X62" si="32">+AO54+AR54</f>
        <v>116</v>
      </c>
      <c r="Y54" s="1125">
        <v>62</v>
      </c>
      <c r="Z54" s="1082">
        <v>54</v>
      </c>
      <c r="AA54" s="685"/>
      <c r="AB54" s="301"/>
      <c r="AC54" s="688"/>
      <c r="AD54" s="1109"/>
      <c r="AE54" s="1095"/>
      <c r="AF54" s="1109"/>
      <c r="AG54" s="1109"/>
      <c r="AH54" s="1109"/>
      <c r="AI54" s="1109"/>
      <c r="AJ54" s="1095"/>
      <c r="AK54" s="1095"/>
      <c r="AL54" s="1109"/>
      <c r="AM54" s="1109"/>
      <c r="AN54" s="1103"/>
      <c r="AO54" s="1187">
        <v>34</v>
      </c>
      <c r="AP54" s="737"/>
      <c r="AQ54" s="812">
        <f t="shared" ref="AQ54:AQ63" si="33">+AO54</f>
        <v>34</v>
      </c>
      <c r="AR54" s="1188">
        <v>82</v>
      </c>
      <c r="AS54" s="737"/>
      <c r="AT54" s="737"/>
      <c r="AU54" s="1184">
        <f t="shared" ref="AU54:AU63" si="34">+AR54</f>
        <v>82</v>
      </c>
      <c r="AV54" s="1125"/>
      <c r="AW54" s="1107"/>
      <c r="AX54" s="1107"/>
      <c r="AY54" s="1082"/>
      <c r="AZ54" s="1082"/>
      <c r="BA54" s="1126"/>
      <c r="BB54" s="1105"/>
      <c r="BC54" s="1084"/>
      <c r="BD54" s="1084"/>
      <c r="BE54" s="1076"/>
      <c r="BF54" s="1076"/>
      <c r="BG54" s="1078"/>
      <c r="BH54" s="1080"/>
      <c r="BI54" s="1084"/>
      <c r="BJ54" s="1084"/>
      <c r="BK54" s="1076"/>
      <c r="BL54" s="1076"/>
      <c r="BM54" s="1078"/>
      <c r="BN54" s="1080"/>
      <c r="BO54" s="1084"/>
      <c r="BP54" s="1084"/>
      <c r="BQ54" s="1082"/>
      <c r="BR54" s="1082"/>
      <c r="BS54" s="1086"/>
      <c r="BT54" s="1125"/>
      <c r="BU54" s="1107"/>
      <c r="BV54" s="1082"/>
      <c r="BW54" s="1082"/>
      <c r="BX54" s="1082"/>
      <c r="BY54" s="1082"/>
      <c r="BZ54" s="1107"/>
      <c r="CA54" s="1082"/>
      <c r="CB54" s="1082"/>
      <c r="CC54" s="1126"/>
      <c r="CD54" s="1080"/>
      <c r="CE54" s="1084"/>
      <c r="CF54" s="1084"/>
      <c r="CG54" s="1076"/>
      <c r="CH54" s="1076"/>
      <c r="CI54" s="1078"/>
      <c r="CJ54" s="1080"/>
      <c r="CK54" s="1084"/>
      <c r="CL54" s="1084"/>
      <c r="CM54" s="1082"/>
      <c r="CN54" s="1082"/>
      <c r="CO54" s="1086"/>
    </row>
    <row r="55" spans="1:93" ht="11.25" customHeight="1" x14ac:dyDescent="0.2">
      <c r="A55" s="1960" t="s">
        <v>254</v>
      </c>
      <c r="B55" s="2405" t="s">
        <v>17</v>
      </c>
      <c r="C55" s="2406"/>
      <c r="D55" s="2406"/>
      <c r="E55" s="2406"/>
      <c r="F55" s="2406"/>
      <c r="G55" s="2406"/>
      <c r="H55" s="2406"/>
      <c r="I55" s="2406"/>
      <c r="J55" s="1185"/>
      <c r="K55" s="1121" t="s">
        <v>150</v>
      </c>
      <c r="L55" s="1075"/>
      <c r="M55" s="1121"/>
      <c r="N55" s="1125"/>
      <c r="O55" s="1086"/>
      <c r="P55" s="1125"/>
      <c r="Q55" s="1086"/>
      <c r="R55" s="319"/>
      <c r="S55" s="60"/>
      <c r="T55" s="507">
        <f t="shared" si="31"/>
        <v>116</v>
      </c>
      <c r="U55" s="1479"/>
      <c r="V55" s="955"/>
      <c r="W55" s="888"/>
      <c r="X55" s="1186">
        <f t="shared" si="32"/>
        <v>116</v>
      </c>
      <c r="Y55" s="1125">
        <v>66</v>
      </c>
      <c r="Z55" s="1082">
        <v>50</v>
      </c>
      <c r="AA55" s="685"/>
      <c r="AB55" s="301"/>
      <c r="AC55" s="688"/>
      <c r="AD55" s="1109"/>
      <c r="AE55" s="1095"/>
      <c r="AF55" s="1109"/>
      <c r="AG55" s="1109"/>
      <c r="AH55" s="1109"/>
      <c r="AI55" s="1109"/>
      <c r="AJ55" s="1095"/>
      <c r="AK55" s="1095"/>
      <c r="AL55" s="1109"/>
      <c r="AM55" s="1109"/>
      <c r="AN55" s="1103"/>
      <c r="AO55" s="1187">
        <v>34</v>
      </c>
      <c r="AP55" s="737"/>
      <c r="AQ55" s="812">
        <f t="shared" si="33"/>
        <v>34</v>
      </c>
      <c r="AR55" s="1188">
        <v>82</v>
      </c>
      <c r="AS55" s="737"/>
      <c r="AT55" s="737"/>
      <c r="AU55" s="1184">
        <f t="shared" si="34"/>
        <v>82</v>
      </c>
      <c r="AV55" s="1125"/>
      <c r="AW55" s="1107"/>
      <c r="AX55" s="1107"/>
      <c r="AY55" s="1082"/>
      <c r="AZ55" s="1082"/>
      <c r="BA55" s="1126"/>
      <c r="BB55" s="1105"/>
      <c r="BC55" s="1084"/>
      <c r="BD55" s="1084"/>
      <c r="BE55" s="1076"/>
      <c r="BF55" s="1076"/>
      <c r="BG55" s="1078"/>
      <c r="BH55" s="1080"/>
      <c r="BI55" s="1084"/>
      <c r="BJ55" s="1084"/>
      <c r="BK55" s="1076"/>
      <c r="BL55" s="1076"/>
      <c r="BM55" s="1078"/>
      <c r="BN55" s="1080"/>
      <c r="BO55" s="1084"/>
      <c r="BP55" s="1084"/>
      <c r="BQ55" s="1082"/>
      <c r="BR55" s="1082"/>
      <c r="BS55" s="1086"/>
      <c r="BT55" s="1125"/>
      <c r="BU55" s="1107"/>
      <c r="BV55" s="1082"/>
      <c r="BW55" s="1082"/>
      <c r="BX55" s="1082"/>
      <c r="BY55" s="1082"/>
      <c r="BZ55" s="1107"/>
      <c r="CA55" s="1082"/>
      <c r="CB55" s="1082"/>
      <c r="CC55" s="1126"/>
      <c r="CD55" s="1080"/>
      <c r="CE55" s="1084"/>
      <c r="CF55" s="1084"/>
      <c r="CG55" s="1076"/>
      <c r="CH55" s="1076"/>
      <c r="CI55" s="1078"/>
      <c r="CJ55" s="1080"/>
      <c r="CK55" s="1084"/>
      <c r="CL55" s="1084"/>
      <c r="CM55" s="1082"/>
      <c r="CN55" s="1082"/>
      <c r="CO55" s="1086"/>
    </row>
    <row r="56" spans="1:93" ht="10.5" customHeight="1" x14ac:dyDescent="0.2">
      <c r="A56" s="1960" t="s">
        <v>255</v>
      </c>
      <c r="B56" s="2405" t="s">
        <v>256</v>
      </c>
      <c r="C56" s="2406"/>
      <c r="D56" s="2406"/>
      <c r="E56" s="2406"/>
      <c r="F56" s="2406"/>
      <c r="G56" s="2406"/>
      <c r="H56" s="2406"/>
      <c r="I56" s="2406"/>
      <c r="J56" s="1185"/>
      <c r="K56" s="1121" t="s">
        <v>150</v>
      </c>
      <c r="L56" s="1075"/>
      <c r="M56" s="1121"/>
      <c r="N56" s="1125"/>
      <c r="O56" s="1086"/>
      <c r="P56" s="1125"/>
      <c r="Q56" s="1086"/>
      <c r="R56" s="319"/>
      <c r="S56" s="60"/>
      <c r="T56" s="507">
        <f t="shared" si="31"/>
        <v>116</v>
      </c>
      <c r="U56" s="1479"/>
      <c r="V56" s="955"/>
      <c r="W56" s="888"/>
      <c r="X56" s="1186">
        <f t="shared" si="32"/>
        <v>116</v>
      </c>
      <c r="Y56" s="1125">
        <v>66</v>
      </c>
      <c r="Z56" s="1082">
        <v>50</v>
      </c>
      <c r="AA56" s="685"/>
      <c r="AB56" s="301"/>
      <c r="AC56" s="688"/>
      <c r="AD56" s="1109"/>
      <c r="AE56" s="1095"/>
      <c r="AF56" s="1109"/>
      <c r="AG56" s="1109"/>
      <c r="AH56" s="1109"/>
      <c r="AI56" s="1109"/>
      <c r="AJ56" s="1095"/>
      <c r="AK56" s="1095"/>
      <c r="AL56" s="1109"/>
      <c r="AM56" s="1109"/>
      <c r="AN56" s="1103"/>
      <c r="AO56" s="1187">
        <v>46</v>
      </c>
      <c r="AP56" s="737"/>
      <c r="AQ56" s="812">
        <f t="shared" si="33"/>
        <v>46</v>
      </c>
      <c r="AR56" s="1188">
        <v>70</v>
      </c>
      <c r="AS56" s="737"/>
      <c r="AT56" s="737"/>
      <c r="AU56" s="1184">
        <f t="shared" si="34"/>
        <v>70</v>
      </c>
      <c r="AV56" s="1125"/>
      <c r="AW56" s="1107"/>
      <c r="AX56" s="1107"/>
      <c r="AY56" s="1082"/>
      <c r="AZ56" s="1082"/>
      <c r="BA56" s="1126"/>
      <c r="BB56" s="1105"/>
      <c r="BC56" s="1084"/>
      <c r="BD56" s="1084"/>
      <c r="BE56" s="1076"/>
      <c r="BF56" s="1076"/>
      <c r="BG56" s="1078"/>
      <c r="BH56" s="1080"/>
      <c r="BI56" s="1084"/>
      <c r="BJ56" s="1084"/>
      <c r="BK56" s="1076"/>
      <c r="BL56" s="1076"/>
      <c r="BM56" s="1078"/>
      <c r="BN56" s="1080"/>
      <c r="BO56" s="1084"/>
      <c r="BP56" s="1084"/>
      <c r="BQ56" s="1082"/>
      <c r="BR56" s="1082"/>
      <c r="BS56" s="1086"/>
      <c r="BT56" s="1125"/>
      <c r="BU56" s="1107"/>
      <c r="BV56" s="1082"/>
      <c r="BW56" s="1082"/>
      <c r="BX56" s="1082"/>
      <c r="BY56" s="1082"/>
      <c r="BZ56" s="1107"/>
      <c r="CA56" s="1082"/>
      <c r="CB56" s="1082"/>
      <c r="CC56" s="1126"/>
      <c r="CD56" s="1080"/>
      <c r="CE56" s="1084"/>
      <c r="CF56" s="1084"/>
      <c r="CG56" s="1076"/>
      <c r="CH56" s="1076"/>
      <c r="CI56" s="1078"/>
      <c r="CJ56" s="1080"/>
      <c r="CK56" s="1084"/>
      <c r="CL56" s="1084"/>
      <c r="CM56" s="1082"/>
      <c r="CN56" s="1082"/>
      <c r="CO56" s="1086"/>
    </row>
    <row r="57" spans="1:93" ht="12" customHeight="1" x14ac:dyDescent="0.2">
      <c r="A57" s="1960" t="s">
        <v>257</v>
      </c>
      <c r="B57" s="2405" t="s">
        <v>147</v>
      </c>
      <c r="C57" s="2406"/>
      <c r="D57" s="2406"/>
      <c r="E57" s="2406"/>
      <c r="F57" s="2406"/>
      <c r="G57" s="2406"/>
      <c r="H57" s="2406"/>
      <c r="I57" s="2406"/>
      <c r="J57" s="1120" t="s">
        <v>150</v>
      </c>
      <c r="K57" s="1189"/>
      <c r="L57" s="1075"/>
      <c r="M57" s="1121"/>
      <c r="N57" s="1125"/>
      <c r="O57" s="1086"/>
      <c r="P57" s="1125"/>
      <c r="Q57" s="1086"/>
      <c r="R57" s="319"/>
      <c r="S57" s="60"/>
      <c r="T57" s="507">
        <f t="shared" si="31"/>
        <v>36</v>
      </c>
      <c r="U57" s="1480"/>
      <c r="V57" s="1116"/>
      <c r="W57" s="888"/>
      <c r="X57" s="1186">
        <f t="shared" si="32"/>
        <v>36</v>
      </c>
      <c r="Y57" s="1125">
        <v>18</v>
      </c>
      <c r="Z57" s="1082">
        <v>18</v>
      </c>
      <c r="AA57" s="685"/>
      <c r="AB57" s="301"/>
      <c r="AC57" s="688"/>
      <c r="AD57" s="1109"/>
      <c r="AE57" s="1095"/>
      <c r="AF57" s="1109"/>
      <c r="AG57" s="1109"/>
      <c r="AH57" s="1109"/>
      <c r="AI57" s="1109"/>
      <c r="AJ57" s="1095"/>
      <c r="AK57" s="1095"/>
      <c r="AL57" s="1109"/>
      <c r="AM57" s="1109"/>
      <c r="AN57" s="1103"/>
      <c r="AO57" s="1187">
        <v>36</v>
      </c>
      <c r="AP57" s="737"/>
      <c r="AQ57" s="812">
        <f t="shared" si="33"/>
        <v>36</v>
      </c>
      <c r="AR57" s="1188">
        <v>0</v>
      </c>
      <c r="AS57" s="737"/>
      <c r="AT57" s="737"/>
      <c r="AU57" s="1184">
        <f t="shared" si="34"/>
        <v>0</v>
      </c>
      <c r="AV57" s="1125"/>
      <c r="AW57" s="1107"/>
      <c r="AX57" s="1107"/>
      <c r="AY57" s="1082"/>
      <c r="AZ57" s="1082"/>
      <c r="BA57" s="1126"/>
      <c r="BB57" s="1105"/>
      <c r="BC57" s="1084"/>
      <c r="BD57" s="1084"/>
      <c r="BE57" s="1076"/>
      <c r="BF57" s="1076"/>
      <c r="BG57" s="1078"/>
      <c r="BH57" s="1080"/>
      <c r="BI57" s="1084"/>
      <c r="BJ57" s="1084"/>
      <c r="BK57" s="1076"/>
      <c r="BL57" s="1076"/>
      <c r="BM57" s="1078"/>
      <c r="BN57" s="1080"/>
      <c r="BO57" s="1084"/>
      <c r="BP57" s="1084"/>
      <c r="BQ57" s="1082"/>
      <c r="BR57" s="1082"/>
      <c r="BS57" s="1086"/>
      <c r="BT57" s="1125"/>
      <c r="BU57" s="1107"/>
      <c r="BV57" s="1082"/>
      <c r="BW57" s="1082"/>
      <c r="BX57" s="1082"/>
      <c r="BY57" s="1082"/>
      <c r="BZ57" s="1107"/>
      <c r="CA57" s="1082"/>
      <c r="CB57" s="1082"/>
      <c r="CC57" s="1126"/>
      <c r="CD57" s="1080"/>
      <c r="CE57" s="1084"/>
      <c r="CF57" s="1084"/>
      <c r="CG57" s="1076"/>
      <c r="CH57" s="1076"/>
      <c r="CI57" s="1078"/>
      <c r="CJ57" s="1080"/>
      <c r="CK57" s="1084"/>
      <c r="CL57" s="1084"/>
      <c r="CM57" s="1082"/>
      <c r="CN57" s="1082"/>
      <c r="CO57" s="1086"/>
    </row>
    <row r="58" spans="1:93" ht="12" customHeight="1" x14ac:dyDescent="0.2">
      <c r="A58" s="1960" t="s">
        <v>258</v>
      </c>
      <c r="B58" s="2405" t="s">
        <v>16</v>
      </c>
      <c r="C58" s="2406"/>
      <c r="D58" s="2406"/>
      <c r="E58" s="2406"/>
      <c r="F58" s="2406"/>
      <c r="G58" s="2406"/>
      <c r="H58" s="2406"/>
      <c r="I58" s="2406"/>
      <c r="J58" s="1185"/>
      <c r="K58" s="1121" t="s">
        <v>150</v>
      </c>
      <c r="L58" s="1075"/>
      <c r="M58" s="1121"/>
      <c r="N58" s="1125"/>
      <c r="O58" s="1086"/>
      <c r="P58" s="1125"/>
      <c r="Q58" s="1086"/>
      <c r="R58" s="319"/>
      <c r="S58" s="60"/>
      <c r="T58" s="507">
        <f t="shared" si="31"/>
        <v>116</v>
      </c>
      <c r="U58" s="1479"/>
      <c r="V58" s="955"/>
      <c r="W58" s="888"/>
      <c r="X58" s="1186">
        <f t="shared" si="32"/>
        <v>116</v>
      </c>
      <c r="Y58" s="1125">
        <v>0</v>
      </c>
      <c r="Z58" s="1082">
        <v>116</v>
      </c>
      <c r="AA58" s="685"/>
      <c r="AB58" s="301"/>
      <c r="AC58" s="688"/>
      <c r="AD58" s="1109"/>
      <c r="AE58" s="1095"/>
      <c r="AF58" s="1109"/>
      <c r="AG58" s="1109"/>
      <c r="AH58" s="1109"/>
      <c r="AI58" s="1109"/>
      <c r="AJ58" s="1095"/>
      <c r="AK58" s="1095"/>
      <c r="AL58" s="1109"/>
      <c r="AM58" s="1109"/>
      <c r="AN58" s="1103"/>
      <c r="AO58" s="1187">
        <v>52</v>
      </c>
      <c r="AP58" s="737"/>
      <c r="AQ58" s="812">
        <f t="shared" si="33"/>
        <v>52</v>
      </c>
      <c r="AR58" s="1188">
        <v>64</v>
      </c>
      <c r="AS58" s="737"/>
      <c r="AT58" s="737"/>
      <c r="AU58" s="1184">
        <f t="shared" si="34"/>
        <v>64</v>
      </c>
      <c r="AV58" s="1125"/>
      <c r="AW58" s="1107"/>
      <c r="AX58" s="1107"/>
      <c r="AY58" s="1082"/>
      <c r="AZ58" s="1082"/>
      <c r="BA58" s="1126" t="s">
        <v>43</v>
      </c>
      <c r="BB58" s="1105"/>
      <c r="BC58" s="1084"/>
      <c r="BD58" s="1084"/>
      <c r="BE58" s="1076"/>
      <c r="BF58" s="1076"/>
      <c r="BG58" s="1078"/>
      <c r="BH58" s="1080"/>
      <c r="BI58" s="1084"/>
      <c r="BJ58" s="1084"/>
      <c r="BK58" s="1076"/>
      <c r="BL58" s="1076"/>
      <c r="BM58" s="1078"/>
      <c r="BN58" s="1080"/>
      <c r="BO58" s="1084"/>
      <c r="BP58" s="1084"/>
      <c r="BQ58" s="1082"/>
      <c r="BR58" s="1082"/>
      <c r="BS58" s="1086"/>
      <c r="BT58" s="1125"/>
      <c r="BU58" s="1107"/>
      <c r="BV58" s="1082"/>
      <c r="BW58" s="1082"/>
      <c r="BX58" s="1082"/>
      <c r="BY58" s="1082"/>
      <c r="BZ58" s="1107"/>
      <c r="CA58" s="1082"/>
      <c r="CB58" s="1082"/>
      <c r="CC58" s="1126"/>
      <c r="CD58" s="1080"/>
      <c r="CE58" s="1084"/>
      <c r="CF58" s="1084"/>
      <c r="CG58" s="1076"/>
      <c r="CH58" s="1076"/>
      <c r="CI58" s="1078"/>
      <c r="CJ58" s="1080"/>
      <c r="CK58" s="1084"/>
      <c r="CL58" s="1084"/>
      <c r="CM58" s="1082"/>
      <c r="CN58" s="1082"/>
      <c r="CO58" s="1086"/>
    </row>
    <row r="59" spans="1:93" ht="12" customHeight="1" x14ac:dyDescent="0.2">
      <c r="A59" s="1961" t="s">
        <v>259</v>
      </c>
      <c r="B59" s="2581" t="s">
        <v>143</v>
      </c>
      <c r="C59" s="2582"/>
      <c r="D59" s="2582"/>
      <c r="E59" s="2582"/>
      <c r="F59" s="2582"/>
      <c r="G59" s="2582"/>
      <c r="H59" s="2582"/>
      <c r="I59" s="2582"/>
      <c r="J59" s="1185"/>
      <c r="K59" s="1121" t="s">
        <v>150</v>
      </c>
      <c r="L59" s="1075"/>
      <c r="M59" s="1121"/>
      <c r="N59" s="1125"/>
      <c r="O59" s="1086"/>
      <c r="P59" s="1125"/>
      <c r="Q59" s="1086"/>
      <c r="R59" s="319"/>
      <c r="S59" s="60"/>
      <c r="T59" s="507">
        <f t="shared" si="31"/>
        <v>116</v>
      </c>
      <c r="U59" s="1479"/>
      <c r="V59" s="955"/>
      <c r="W59" s="888"/>
      <c r="X59" s="1186">
        <f t="shared" si="32"/>
        <v>116</v>
      </c>
      <c r="Y59" s="1125">
        <v>102</v>
      </c>
      <c r="Z59" s="1082">
        <v>14</v>
      </c>
      <c r="AA59" s="685"/>
      <c r="AB59" s="301"/>
      <c r="AC59" s="688"/>
      <c r="AD59" s="1109"/>
      <c r="AE59" s="1095"/>
      <c r="AF59" s="1109"/>
      <c r="AG59" s="1109"/>
      <c r="AH59" s="1109"/>
      <c r="AI59" s="1109"/>
      <c r="AJ59" s="1095"/>
      <c r="AK59" s="1095"/>
      <c r="AL59" s="1109"/>
      <c r="AM59" s="1109"/>
      <c r="AN59" s="1103"/>
      <c r="AO59" s="1187">
        <v>34</v>
      </c>
      <c r="AP59" s="737"/>
      <c r="AQ59" s="812">
        <f t="shared" si="33"/>
        <v>34</v>
      </c>
      <c r="AR59" s="1188">
        <v>82</v>
      </c>
      <c r="AS59" s="737"/>
      <c r="AT59" s="737"/>
      <c r="AU59" s="1184">
        <f t="shared" si="34"/>
        <v>82</v>
      </c>
      <c r="AV59" s="1125"/>
      <c r="AW59" s="1107"/>
      <c r="AX59" s="1107"/>
      <c r="AY59" s="1082"/>
      <c r="AZ59" s="1082"/>
      <c r="BA59" s="1126"/>
      <c r="BB59" s="1105"/>
      <c r="BC59" s="1084"/>
      <c r="BD59" s="1084"/>
      <c r="BE59" s="1076"/>
      <c r="BF59" s="1076"/>
      <c r="BG59" s="1078"/>
      <c r="BH59" s="1080"/>
      <c r="BI59" s="1084"/>
      <c r="BJ59" s="1084"/>
      <c r="BK59" s="1076"/>
      <c r="BL59" s="1076"/>
      <c r="BM59" s="1078"/>
      <c r="BN59" s="1080"/>
      <c r="BO59" s="1084"/>
      <c r="BP59" s="1084"/>
      <c r="BQ59" s="1082"/>
      <c r="BR59" s="1082"/>
      <c r="BS59" s="1086"/>
      <c r="BT59" s="1125"/>
      <c r="BU59" s="1107"/>
      <c r="BV59" s="1082"/>
      <c r="BW59" s="1082"/>
      <c r="BX59" s="1082"/>
      <c r="BY59" s="1082"/>
      <c r="BZ59" s="1107"/>
      <c r="CA59" s="1082"/>
      <c r="CB59" s="1082"/>
      <c r="CC59" s="1126"/>
      <c r="CD59" s="1080"/>
      <c r="CE59" s="1084"/>
      <c r="CF59" s="1084"/>
      <c r="CG59" s="1076"/>
      <c r="CH59" s="1076"/>
      <c r="CI59" s="1078"/>
      <c r="CJ59" s="1080"/>
      <c r="CK59" s="1084"/>
      <c r="CL59" s="1084"/>
      <c r="CM59" s="1082"/>
      <c r="CN59" s="1082"/>
      <c r="CO59" s="1086"/>
    </row>
    <row r="60" spans="1:93" ht="12.75" customHeight="1" x14ac:dyDescent="0.2">
      <c r="A60" s="1960" t="s">
        <v>260</v>
      </c>
      <c r="B60" s="2405" t="s">
        <v>18</v>
      </c>
      <c r="C60" s="2406"/>
      <c r="D60" s="2406"/>
      <c r="E60" s="2406"/>
      <c r="F60" s="2406"/>
      <c r="G60" s="2406"/>
      <c r="H60" s="2406"/>
      <c r="I60" s="2406"/>
      <c r="J60" s="1120" t="s">
        <v>261</v>
      </c>
      <c r="K60" s="1121" t="s">
        <v>150</v>
      </c>
      <c r="L60" s="1075"/>
      <c r="M60" s="1121"/>
      <c r="N60" s="1125"/>
      <c r="O60" s="1086"/>
      <c r="P60" s="1125"/>
      <c r="Q60" s="1086"/>
      <c r="R60" s="319"/>
      <c r="S60" s="60"/>
      <c r="T60" s="507">
        <f t="shared" si="31"/>
        <v>116</v>
      </c>
      <c r="U60" s="1479"/>
      <c r="V60" s="955"/>
      <c r="W60" s="888"/>
      <c r="X60" s="1186">
        <f t="shared" si="32"/>
        <v>116</v>
      </c>
      <c r="Y60" s="1125">
        <v>12</v>
      </c>
      <c r="Z60" s="1082">
        <v>104</v>
      </c>
      <c r="AA60" s="685"/>
      <c r="AB60" s="301"/>
      <c r="AC60" s="688"/>
      <c r="AD60" s="1109"/>
      <c r="AE60" s="1095"/>
      <c r="AF60" s="1109"/>
      <c r="AG60" s="1109"/>
      <c r="AH60" s="1109"/>
      <c r="AI60" s="1109"/>
      <c r="AJ60" s="1095"/>
      <c r="AK60" s="1095"/>
      <c r="AL60" s="1109"/>
      <c r="AM60" s="1109"/>
      <c r="AN60" s="1103"/>
      <c r="AO60" s="1187">
        <v>52</v>
      </c>
      <c r="AP60" s="737"/>
      <c r="AQ60" s="812">
        <f t="shared" si="33"/>
        <v>52</v>
      </c>
      <c r="AR60" s="1188">
        <v>64</v>
      </c>
      <c r="AS60" s="737"/>
      <c r="AT60" s="737"/>
      <c r="AU60" s="1184">
        <f t="shared" si="34"/>
        <v>64</v>
      </c>
      <c r="AV60" s="1125"/>
      <c r="AW60" s="1107"/>
      <c r="AX60" s="1107"/>
      <c r="AY60" s="1082"/>
      <c r="AZ60" s="1082"/>
      <c r="BA60" s="1126"/>
      <c r="BB60" s="1105"/>
      <c r="BC60" s="1084"/>
      <c r="BD60" s="1084"/>
      <c r="BE60" s="1076"/>
      <c r="BF60" s="1076"/>
      <c r="BG60" s="1078"/>
      <c r="BH60" s="1080"/>
      <c r="BI60" s="1084"/>
      <c r="BJ60" s="1084"/>
      <c r="BK60" s="1076"/>
      <c r="BL60" s="1076"/>
      <c r="BM60" s="1078"/>
      <c r="BN60" s="1080"/>
      <c r="BO60" s="1084"/>
      <c r="BP60" s="1084"/>
      <c r="BQ60" s="1082"/>
      <c r="BR60" s="1082"/>
      <c r="BS60" s="1086"/>
      <c r="BT60" s="1125"/>
      <c r="BU60" s="1107"/>
      <c r="BV60" s="1082"/>
      <c r="BW60" s="1082"/>
      <c r="BX60" s="1082"/>
      <c r="BY60" s="1082"/>
      <c r="BZ60" s="1107"/>
      <c r="CA60" s="1082"/>
      <c r="CB60" s="1082"/>
      <c r="CC60" s="1126"/>
      <c r="CD60" s="1080"/>
      <c r="CE60" s="1084"/>
      <c r="CF60" s="1084"/>
      <c r="CG60" s="1076"/>
      <c r="CH60" s="1076"/>
      <c r="CI60" s="1078"/>
      <c r="CJ60" s="1080"/>
      <c r="CK60" s="1084"/>
      <c r="CL60" s="1084"/>
      <c r="CM60" s="1082"/>
      <c r="CN60" s="1082"/>
      <c r="CO60" s="1086"/>
    </row>
    <row r="61" spans="1:93" ht="19.5" customHeight="1" x14ac:dyDescent="0.2">
      <c r="A61" s="1960" t="s">
        <v>262</v>
      </c>
      <c r="B61" s="2605" t="s">
        <v>274</v>
      </c>
      <c r="C61" s="2606"/>
      <c r="D61" s="2606"/>
      <c r="E61" s="2606"/>
      <c r="F61" s="2606"/>
      <c r="G61" s="2606"/>
      <c r="H61" s="2606"/>
      <c r="I61" s="2606"/>
      <c r="J61" s="1120" t="s">
        <v>150</v>
      </c>
      <c r="K61" s="1189"/>
      <c r="L61" s="1190"/>
      <c r="M61" s="1118"/>
      <c r="N61" s="1101"/>
      <c r="O61" s="1124"/>
      <c r="P61" s="1101"/>
      <c r="Q61" s="1124"/>
      <c r="R61" s="319"/>
      <c r="S61" s="60"/>
      <c r="T61" s="507">
        <f t="shared" si="31"/>
        <v>68</v>
      </c>
      <c r="U61" s="1481"/>
      <c r="V61" s="1117"/>
      <c r="W61" s="888"/>
      <c r="X61" s="1186">
        <f t="shared" si="32"/>
        <v>68</v>
      </c>
      <c r="Y61" s="1123">
        <v>22</v>
      </c>
      <c r="Z61" s="1077">
        <v>46</v>
      </c>
      <c r="AA61" s="1091"/>
      <c r="AB61" s="1093"/>
      <c r="AC61" s="762"/>
      <c r="AD61" s="1110"/>
      <c r="AE61" s="1096"/>
      <c r="AF61" s="1110"/>
      <c r="AG61" s="1110"/>
      <c r="AH61" s="1110"/>
      <c r="AI61" s="1110"/>
      <c r="AJ61" s="1096"/>
      <c r="AK61" s="1096"/>
      <c r="AL61" s="1110"/>
      <c r="AM61" s="1110"/>
      <c r="AN61" s="1104"/>
      <c r="AO61" s="1187">
        <v>68</v>
      </c>
      <c r="AP61" s="737"/>
      <c r="AQ61" s="812">
        <f t="shared" si="33"/>
        <v>68</v>
      </c>
      <c r="AR61" s="1191"/>
      <c r="AS61" s="853"/>
      <c r="AT61" s="853"/>
      <c r="AU61" s="1184">
        <f t="shared" si="34"/>
        <v>0</v>
      </c>
      <c r="AV61" s="1101"/>
      <c r="AW61" s="1108"/>
      <c r="AX61" s="1108"/>
      <c r="AY61" s="1083"/>
      <c r="AZ61" s="1083"/>
      <c r="BA61" s="1127"/>
      <c r="BB61" s="1106"/>
      <c r="BC61" s="1085"/>
      <c r="BD61" s="1085"/>
      <c r="BE61" s="1077"/>
      <c r="BF61" s="1077"/>
      <c r="BG61" s="1079"/>
      <c r="BH61" s="1081"/>
      <c r="BI61" s="1085"/>
      <c r="BJ61" s="1085"/>
      <c r="BK61" s="1077"/>
      <c r="BL61" s="1077"/>
      <c r="BM61" s="1079"/>
      <c r="BN61" s="1081"/>
      <c r="BO61" s="1085"/>
      <c r="BP61" s="1085"/>
      <c r="BQ61" s="1083"/>
      <c r="BR61" s="1083"/>
      <c r="BS61" s="1124"/>
      <c r="BT61" s="1101"/>
      <c r="BU61" s="1108"/>
      <c r="BV61" s="1083"/>
      <c r="BW61" s="1083"/>
      <c r="BX61" s="1083"/>
      <c r="BY61" s="1083"/>
      <c r="BZ61" s="1108"/>
      <c r="CA61" s="1083"/>
      <c r="CB61" s="1083"/>
      <c r="CC61" s="1127"/>
      <c r="CD61" s="1081"/>
      <c r="CE61" s="1085"/>
      <c r="CF61" s="1085"/>
      <c r="CG61" s="1077"/>
      <c r="CH61" s="1077"/>
      <c r="CI61" s="1079"/>
      <c r="CJ61" s="1081"/>
      <c r="CK61" s="1085"/>
      <c r="CL61" s="1085"/>
      <c r="CM61" s="1083"/>
      <c r="CN61" s="1083"/>
      <c r="CO61" s="1124"/>
    </row>
    <row r="62" spans="1:93" ht="12.75" customHeight="1" x14ac:dyDescent="0.2">
      <c r="A62" s="1961" t="s">
        <v>263</v>
      </c>
      <c r="B62" s="2405" t="s">
        <v>144</v>
      </c>
      <c r="C62" s="2406"/>
      <c r="D62" s="2406"/>
      <c r="E62" s="2406"/>
      <c r="F62" s="2406"/>
      <c r="G62" s="2406"/>
      <c r="H62" s="2406"/>
      <c r="I62" s="2406"/>
      <c r="J62" s="1185"/>
      <c r="K62" s="1121" t="s">
        <v>150</v>
      </c>
      <c r="L62" s="1190"/>
      <c r="M62" s="1118"/>
      <c r="N62" s="1101"/>
      <c r="O62" s="1124"/>
      <c r="P62" s="1101"/>
      <c r="Q62" s="1124"/>
      <c r="R62" s="319"/>
      <c r="S62" s="60"/>
      <c r="T62" s="507">
        <f t="shared" si="31"/>
        <v>72</v>
      </c>
      <c r="U62" s="1481"/>
      <c r="V62" s="1117"/>
      <c r="W62" s="888"/>
      <c r="X62" s="1186">
        <f t="shared" si="32"/>
        <v>72</v>
      </c>
      <c r="Y62" s="1125">
        <v>38</v>
      </c>
      <c r="Z62" s="1083">
        <v>34</v>
      </c>
      <c r="AA62" s="1091"/>
      <c r="AB62" s="1093"/>
      <c r="AC62" s="762"/>
      <c r="AD62" s="1110"/>
      <c r="AE62" s="1096"/>
      <c r="AF62" s="1110"/>
      <c r="AG62" s="1110"/>
      <c r="AH62" s="1110"/>
      <c r="AI62" s="1110"/>
      <c r="AJ62" s="1096"/>
      <c r="AK62" s="1096"/>
      <c r="AL62" s="1110"/>
      <c r="AM62" s="1110"/>
      <c r="AN62" s="1104"/>
      <c r="AO62" s="1187">
        <v>36</v>
      </c>
      <c r="AP62" s="737"/>
      <c r="AQ62" s="812">
        <f t="shared" si="33"/>
        <v>36</v>
      </c>
      <c r="AR62" s="1191">
        <v>36</v>
      </c>
      <c r="AS62" s="853"/>
      <c r="AT62" s="853"/>
      <c r="AU62" s="1184">
        <f t="shared" si="34"/>
        <v>36</v>
      </c>
      <c r="AV62" s="1101"/>
      <c r="AW62" s="1108"/>
      <c r="AX62" s="1108"/>
      <c r="AY62" s="1083"/>
      <c r="AZ62" s="1083"/>
      <c r="BA62" s="1127"/>
      <c r="BB62" s="1106"/>
      <c r="BC62" s="1085"/>
      <c r="BD62" s="1085"/>
      <c r="BE62" s="1077"/>
      <c r="BF62" s="1077"/>
      <c r="BG62" s="1079"/>
      <c r="BH62" s="1081"/>
      <c r="BI62" s="1085"/>
      <c r="BJ62" s="1085"/>
      <c r="BK62" s="1077"/>
      <c r="BL62" s="1077"/>
      <c r="BM62" s="1079"/>
      <c r="BN62" s="1081"/>
      <c r="BO62" s="1085"/>
      <c r="BP62" s="1085"/>
      <c r="BQ62" s="1083"/>
      <c r="BR62" s="1083"/>
      <c r="BS62" s="1124"/>
      <c r="BT62" s="1101"/>
      <c r="BU62" s="1108"/>
      <c r="BV62" s="1083"/>
      <c r="BW62" s="1083"/>
      <c r="BX62" s="1083"/>
      <c r="BY62" s="1083"/>
      <c r="BZ62" s="1108"/>
      <c r="CA62" s="1083"/>
      <c r="CB62" s="1083"/>
      <c r="CC62" s="1127"/>
      <c r="CD62" s="1081"/>
      <c r="CE62" s="1085"/>
      <c r="CF62" s="1085"/>
      <c r="CG62" s="1077"/>
      <c r="CH62" s="1077"/>
      <c r="CI62" s="1079"/>
      <c r="CJ62" s="1081"/>
      <c r="CK62" s="1085"/>
      <c r="CL62" s="1085"/>
      <c r="CM62" s="1083"/>
      <c r="CN62" s="1083"/>
      <c r="CO62" s="1124"/>
    </row>
    <row r="63" spans="1:93" ht="14.25" customHeight="1" thickBot="1" x14ac:dyDescent="0.25">
      <c r="A63" s="1962" t="s">
        <v>264</v>
      </c>
      <c r="B63" s="2603" t="s">
        <v>265</v>
      </c>
      <c r="C63" s="2604"/>
      <c r="D63" s="2604"/>
      <c r="E63" s="2604"/>
      <c r="F63" s="2604"/>
      <c r="G63" s="2604"/>
      <c r="H63" s="2604"/>
      <c r="I63" s="2604"/>
      <c r="J63" s="1192"/>
      <c r="K63" s="647" t="s">
        <v>150</v>
      </c>
      <c r="L63" s="1190"/>
      <c r="M63" s="1118"/>
      <c r="N63" s="1101"/>
      <c r="O63" s="1124"/>
      <c r="P63" s="1101"/>
      <c r="Q63" s="1124"/>
      <c r="R63" s="319"/>
      <c r="S63" s="60"/>
      <c r="T63" s="507">
        <f>+V63+X63+U63</f>
        <v>48</v>
      </c>
      <c r="U63" s="1481"/>
      <c r="V63" s="1117"/>
      <c r="W63" s="888"/>
      <c r="X63" s="1193">
        <f>+AR63</f>
        <v>48</v>
      </c>
      <c r="Y63" s="1125">
        <v>36</v>
      </c>
      <c r="Z63" s="1083">
        <v>12</v>
      </c>
      <c r="AA63" s="1091"/>
      <c r="AB63" s="534"/>
      <c r="AC63" s="762"/>
      <c r="AD63" s="1110"/>
      <c r="AE63" s="1096"/>
      <c r="AF63" s="1110"/>
      <c r="AG63" s="1110"/>
      <c r="AH63" s="1110"/>
      <c r="AI63" s="1110"/>
      <c r="AJ63" s="1096"/>
      <c r="AK63" s="1096"/>
      <c r="AL63" s="1110"/>
      <c r="AM63" s="1110"/>
      <c r="AN63" s="1104"/>
      <c r="AO63" s="1194">
        <v>0</v>
      </c>
      <c r="AP63" s="876"/>
      <c r="AQ63" s="1195">
        <f t="shared" si="33"/>
        <v>0</v>
      </c>
      <c r="AR63" s="1191">
        <v>48</v>
      </c>
      <c r="AS63" s="853"/>
      <c r="AT63" s="853"/>
      <c r="AU63" s="1184">
        <f t="shared" si="34"/>
        <v>48</v>
      </c>
      <c r="AV63" s="1101"/>
      <c r="AW63" s="1108"/>
      <c r="AX63" s="1108"/>
      <c r="AY63" s="1083"/>
      <c r="AZ63" s="1083"/>
      <c r="BA63" s="1127"/>
      <c r="BB63" s="1106"/>
      <c r="BC63" s="1085"/>
      <c r="BD63" s="1085"/>
      <c r="BE63" s="1077"/>
      <c r="BF63" s="1077"/>
      <c r="BG63" s="1079"/>
      <c r="BH63" s="1081"/>
      <c r="BI63" s="1085"/>
      <c r="BJ63" s="1085"/>
      <c r="BK63" s="1077"/>
      <c r="BL63" s="1077"/>
      <c r="BM63" s="1079"/>
      <c r="BN63" s="1081"/>
      <c r="BO63" s="1085"/>
      <c r="BP63" s="1085"/>
      <c r="BQ63" s="1083"/>
      <c r="BR63" s="1083"/>
      <c r="BS63" s="1124"/>
      <c r="BT63" s="1101"/>
      <c r="BU63" s="1108"/>
      <c r="BV63" s="1083"/>
      <c r="BW63" s="1083"/>
      <c r="BX63" s="1083"/>
      <c r="BY63" s="1083"/>
      <c r="BZ63" s="1108"/>
      <c r="CA63" s="1083"/>
      <c r="CB63" s="1083"/>
      <c r="CC63" s="1127"/>
      <c r="CD63" s="1081"/>
      <c r="CE63" s="1085"/>
      <c r="CF63" s="1085"/>
      <c r="CG63" s="1077"/>
      <c r="CH63" s="1077"/>
      <c r="CI63" s="1079"/>
      <c r="CJ63" s="1081"/>
      <c r="CK63" s="1085"/>
      <c r="CL63" s="1085"/>
      <c r="CM63" s="1083"/>
      <c r="CN63" s="1083"/>
      <c r="CO63" s="1124"/>
    </row>
    <row r="64" spans="1:93" ht="17.25" hidden="1" customHeight="1" thickBot="1" x14ac:dyDescent="0.25">
      <c r="A64" s="1196"/>
      <c r="B64" s="2607"/>
      <c r="C64" s="2608"/>
      <c r="D64" s="2608"/>
      <c r="E64" s="2608"/>
      <c r="F64" s="2608"/>
      <c r="G64" s="2608"/>
      <c r="H64" s="2608"/>
      <c r="I64" s="2608"/>
      <c r="J64" s="1197"/>
      <c r="K64" s="1198"/>
      <c r="L64" s="1165"/>
      <c r="M64" s="647"/>
      <c r="N64" s="1101"/>
      <c r="O64" s="1124"/>
      <c r="P64" s="1101"/>
      <c r="Q64" s="1124"/>
      <c r="R64" s="319"/>
      <c r="S64" s="60"/>
      <c r="T64" s="927"/>
      <c r="U64" s="1481"/>
      <c r="V64" s="1117"/>
      <c r="W64" s="1099"/>
      <c r="X64" s="1199"/>
      <c r="Y64" s="1101"/>
      <c r="Z64" s="1083"/>
      <c r="AA64" s="1091"/>
      <c r="AB64" s="1094"/>
      <c r="AC64" s="762"/>
      <c r="AD64" s="1110"/>
      <c r="AE64" s="1096"/>
      <c r="AF64" s="1110"/>
      <c r="AG64" s="1110"/>
      <c r="AH64" s="1110"/>
      <c r="AI64" s="1110"/>
      <c r="AJ64" s="1096"/>
      <c r="AK64" s="1096"/>
      <c r="AL64" s="1110"/>
      <c r="AM64" s="1110"/>
      <c r="AN64" s="1110"/>
      <c r="AO64" s="975"/>
      <c r="AP64" s="1200"/>
      <c r="AQ64" s="975"/>
      <c r="AR64" s="863"/>
      <c r="AS64" s="876"/>
      <c r="AT64" s="876"/>
      <c r="AU64" s="877"/>
      <c r="AV64" s="1101"/>
      <c r="AW64" s="1108"/>
      <c r="AX64" s="1108"/>
      <c r="AY64" s="1083"/>
      <c r="AZ64" s="1083"/>
      <c r="BA64" s="1127"/>
      <c r="BB64" s="1106"/>
      <c r="BC64" s="1085"/>
      <c r="BD64" s="1085"/>
      <c r="BE64" s="1077"/>
      <c r="BF64" s="1077"/>
      <c r="BG64" s="1079"/>
      <c r="BH64" s="1081"/>
      <c r="BI64" s="1085"/>
      <c r="BJ64" s="1085"/>
      <c r="BK64" s="1077"/>
      <c r="BL64" s="1077"/>
      <c r="BM64" s="1079"/>
      <c r="BN64" s="1081"/>
      <c r="BO64" s="1085"/>
      <c r="BP64" s="1085"/>
      <c r="BQ64" s="1083"/>
      <c r="BR64" s="1083"/>
      <c r="BS64" s="1124"/>
      <c r="BT64" s="1101"/>
      <c r="BU64" s="1108"/>
      <c r="BV64" s="1083"/>
      <c r="BW64" s="1083"/>
      <c r="BX64" s="1083"/>
      <c r="BY64" s="1083"/>
      <c r="BZ64" s="1108"/>
      <c r="CA64" s="1083"/>
      <c r="CB64" s="1083"/>
      <c r="CC64" s="1127"/>
      <c r="CD64" s="1081"/>
      <c r="CE64" s="1085"/>
      <c r="CF64" s="1085"/>
      <c r="CG64" s="1077"/>
      <c r="CH64" s="1077"/>
      <c r="CI64" s="1079"/>
      <c r="CJ64" s="1081"/>
      <c r="CK64" s="1085"/>
      <c r="CL64" s="1085"/>
      <c r="CM64" s="1083"/>
      <c r="CN64" s="1083"/>
      <c r="CO64" s="1124"/>
    </row>
    <row r="65" spans="1:97" ht="21" customHeight="1" thickBot="1" x14ac:dyDescent="0.25">
      <c r="A65" s="2172" t="s">
        <v>266</v>
      </c>
      <c r="B65" s="2173"/>
      <c r="C65" s="2173"/>
      <c r="D65" s="2173"/>
      <c r="E65" s="2173"/>
      <c r="F65" s="2173"/>
      <c r="G65" s="2173"/>
      <c r="H65" s="2173"/>
      <c r="I65" s="2173"/>
      <c r="J65" s="1577"/>
      <c r="K65" s="1578"/>
      <c r="L65" s="1579"/>
      <c r="M65" s="1580"/>
      <c r="N65" s="1577"/>
      <c r="O65" s="1580"/>
      <c r="P65" s="1581"/>
      <c r="Q65" s="1582"/>
      <c r="R65" s="1583"/>
      <c r="S65" s="1584"/>
      <c r="T65" s="1585">
        <f>SUM(T66:T68)</f>
        <v>428</v>
      </c>
      <c r="U65" s="1586"/>
      <c r="V65" s="1587"/>
      <c r="W65" s="1588"/>
      <c r="X65" s="1562">
        <f>SUM(X66:X68)</f>
        <v>392</v>
      </c>
      <c r="Y65" s="1589">
        <f>SUM(Y66:Y68)</f>
        <v>210</v>
      </c>
      <c r="Z65" s="1590">
        <f>SUM(Z66:Z68)</f>
        <v>182</v>
      </c>
      <c r="AA65" s="1591"/>
      <c r="AB65" s="1592"/>
      <c r="AC65" s="1593"/>
      <c r="AD65" s="1594"/>
      <c r="AE65" s="1595"/>
      <c r="AF65" s="1594"/>
      <c r="AG65" s="1594"/>
      <c r="AH65" s="1594"/>
      <c r="AI65" s="1594"/>
      <c r="AJ65" s="1595"/>
      <c r="AK65" s="1595"/>
      <c r="AL65" s="1594"/>
      <c r="AM65" s="1594"/>
      <c r="AN65" s="1594"/>
      <c r="AO65" s="1590">
        <f>+AO66+AO67</f>
        <v>170</v>
      </c>
      <c r="AP65" s="1590"/>
      <c r="AQ65" s="1596">
        <f>+AQ66+AQ67</f>
        <v>170</v>
      </c>
      <c r="AR65" s="1589">
        <f>+AR66+AR67</f>
        <v>222</v>
      </c>
      <c r="AS65" s="1590">
        <f>+AS66+AS67</f>
        <v>12</v>
      </c>
      <c r="AT65" s="1590">
        <f>+AT66+AT67</f>
        <v>24</v>
      </c>
      <c r="AU65" s="1597">
        <f>+AU66+AU67</f>
        <v>222</v>
      </c>
      <c r="AV65" s="1598"/>
      <c r="AW65" s="1599"/>
      <c r="AX65" s="1599"/>
      <c r="AY65" s="1600"/>
      <c r="AZ65" s="1600"/>
      <c r="BA65" s="1601"/>
      <c r="BB65" s="1577"/>
      <c r="BC65" s="1599"/>
      <c r="BD65" s="1599"/>
      <c r="BE65" s="1600"/>
      <c r="BF65" s="1600"/>
      <c r="BG65" s="1580"/>
      <c r="BH65" s="1577"/>
      <c r="BI65" s="1599"/>
      <c r="BJ65" s="1599"/>
      <c r="BK65" s="1600"/>
      <c r="BL65" s="1600"/>
      <c r="BM65" s="1580"/>
      <c r="BN65" s="1577"/>
      <c r="BO65" s="1599"/>
      <c r="BP65" s="1599"/>
      <c r="BQ65" s="1600"/>
      <c r="BR65" s="1600"/>
      <c r="BS65" s="1580"/>
      <c r="BT65" s="1598"/>
      <c r="BU65" s="1599"/>
      <c r="BV65" s="1600"/>
      <c r="BW65" s="1600"/>
      <c r="BX65" s="1600"/>
      <c r="BY65" s="1600"/>
      <c r="BZ65" s="1599"/>
      <c r="CA65" s="1600"/>
      <c r="CB65" s="1600"/>
      <c r="CC65" s="1601"/>
      <c r="CD65" s="1577"/>
      <c r="CE65" s="1599"/>
      <c r="CF65" s="1599"/>
      <c r="CG65" s="1600"/>
      <c r="CH65" s="1600"/>
      <c r="CI65" s="1580"/>
      <c r="CJ65" s="1577"/>
      <c r="CK65" s="1599"/>
      <c r="CL65" s="1599"/>
      <c r="CM65" s="1600"/>
      <c r="CN65" s="1600"/>
      <c r="CO65" s="1580"/>
    </row>
    <row r="66" spans="1:97" ht="12" customHeight="1" x14ac:dyDescent="0.2">
      <c r="A66" s="1348" t="s">
        <v>267</v>
      </c>
      <c r="B66" s="2601" t="s">
        <v>268</v>
      </c>
      <c r="C66" s="2602"/>
      <c r="D66" s="2602"/>
      <c r="E66" s="2602"/>
      <c r="F66" s="2602"/>
      <c r="G66" s="2602"/>
      <c r="H66" s="2602"/>
      <c r="I66" s="2602"/>
      <c r="J66" s="775"/>
      <c r="K66" s="1044" t="s">
        <v>151</v>
      </c>
      <c r="L66" s="1038"/>
      <c r="M66" s="776"/>
      <c r="N66" s="739"/>
      <c r="O66" s="1136"/>
      <c r="P66" s="655"/>
      <c r="Q66" s="656"/>
      <c r="R66" s="319"/>
      <c r="S66" s="60"/>
      <c r="T66" s="1131">
        <f>+V66+X66+U66</f>
        <v>270</v>
      </c>
      <c r="U66" s="1478">
        <f t="shared" ref="U66:V67" si="35">+AS66</f>
        <v>6</v>
      </c>
      <c r="V66" s="395">
        <f t="shared" si="35"/>
        <v>12</v>
      </c>
      <c r="W66" s="1201"/>
      <c r="X66" s="1202">
        <v>252</v>
      </c>
      <c r="Y66" s="1102">
        <v>176</v>
      </c>
      <c r="Z66" s="1090">
        <v>76</v>
      </c>
      <c r="AA66" s="1092"/>
      <c r="AB66" s="1137"/>
      <c r="AC66" s="761"/>
      <c r="AD66" s="1132"/>
      <c r="AE66" s="1133"/>
      <c r="AF66" s="1132"/>
      <c r="AG66" s="1132"/>
      <c r="AH66" s="1132"/>
      <c r="AI66" s="1132"/>
      <c r="AJ66" s="1133"/>
      <c r="AK66" s="1133"/>
      <c r="AL66" s="1132"/>
      <c r="AM66" s="1132"/>
      <c r="AN66" s="1132"/>
      <c r="AO66" s="1113">
        <v>102</v>
      </c>
      <c r="AP66" s="1132"/>
      <c r="AQ66" s="537">
        <f>+AO66</f>
        <v>102</v>
      </c>
      <c r="AR66" s="808">
        <v>150</v>
      </c>
      <c r="AS66" s="1114">
        <v>6</v>
      </c>
      <c r="AT66" s="1114">
        <v>12</v>
      </c>
      <c r="AU66" s="536">
        <f>+AR66</f>
        <v>150</v>
      </c>
      <c r="AV66" s="1102"/>
      <c r="AW66" s="1152"/>
      <c r="AX66" s="1152"/>
      <c r="AY66" s="1090"/>
      <c r="AZ66" s="1090"/>
      <c r="BA66" s="1136"/>
      <c r="BB66" s="1147"/>
      <c r="BC66" s="1140"/>
      <c r="BD66" s="1140"/>
      <c r="BE66" s="1143"/>
      <c r="BF66" s="1143"/>
      <c r="BG66" s="1144"/>
      <c r="BH66" s="1142"/>
      <c r="BI66" s="1140"/>
      <c r="BJ66" s="1140"/>
      <c r="BK66" s="1143"/>
      <c r="BL66" s="1143"/>
      <c r="BM66" s="1144"/>
      <c r="BN66" s="1142"/>
      <c r="BO66" s="1140"/>
      <c r="BP66" s="1140"/>
      <c r="BQ66" s="1135"/>
      <c r="BR66" s="1135"/>
      <c r="BS66" s="1141"/>
      <c r="BT66" s="1065"/>
      <c r="BU66" s="1138"/>
      <c r="BV66" s="1135"/>
      <c r="BW66" s="1135"/>
      <c r="BX66" s="1135"/>
      <c r="BY66" s="1135"/>
      <c r="BZ66" s="1138"/>
      <c r="CA66" s="1135"/>
      <c r="CB66" s="1135"/>
      <c r="CC66" s="1064"/>
      <c r="CD66" s="1142"/>
      <c r="CE66" s="1140"/>
      <c r="CF66" s="1140"/>
      <c r="CG66" s="1143"/>
      <c r="CH66" s="1143"/>
      <c r="CI66" s="1144"/>
      <c r="CJ66" s="1142"/>
      <c r="CK66" s="1140"/>
      <c r="CL66" s="1140"/>
      <c r="CM66" s="1135"/>
      <c r="CN66" s="1135"/>
      <c r="CO66" s="1141"/>
    </row>
    <row r="67" spans="1:97" ht="16.5" customHeight="1" thickBot="1" x14ac:dyDescent="0.25">
      <c r="A67" s="1348" t="s">
        <v>269</v>
      </c>
      <c r="B67" s="2418" t="s">
        <v>142</v>
      </c>
      <c r="C67" s="2419"/>
      <c r="D67" s="2419"/>
      <c r="E67" s="2419"/>
      <c r="F67" s="2419"/>
      <c r="G67" s="2419"/>
      <c r="H67" s="2419"/>
      <c r="I67" s="2419"/>
      <c r="J67" s="1119"/>
      <c r="K67" s="1118" t="s">
        <v>151</v>
      </c>
      <c r="L67" s="1039"/>
      <c r="M67" s="1118"/>
      <c r="N67" s="1106"/>
      <c r="O67" s="1127"/>
      <c r="P67" s="1105"/>
      <c r="Q67" s="1086"/>
      <c r="R67" s="319"/>
      <c r="S67" s="60"/>
      <c r="T67" s="1131">
        <f>+V67+X67+U67</f>
        <v>158</v>
      </c>
      <c r="U67" s="1478">
        <f t="shared" si="35"/>
        <v>6</v>
      </c>
      <c r="V67" s="395">
        <f t="shared" si="35"/>
        <v>12</v>
      </c>
      <c r="W67" s="930"/>
      <c r="X67" s="1202">
        <f t="shared" ref="X67" si="36">+AO67+AR67</f>
        <v>140</v>
      </c>
      <c r="Y67" s="1101">
        <v>34</v>
      </c>
      <c r="Z67" s="1083">
        <v>106</v>
      </c>
      <c r="AA67" s="1091"/>
      <c r="AB67" s="301"/>
      <c r="AC67" s="688"/>
      <c r="AD67" s="1109"/>
      <c r="AE67" s="1095"/>
      <c r="AF67" s="1109"/>
      <c r="AG67" s="1109"/>
      <c r="AH67" s="1109"/>
      <c r="AI67" s="1109"/>
      <c r="AJ67" s="1095"/>
      <c r="AK67" s="1095"/>
      <c r="AL67" s="1109"/>
      <c r="AM67" s="1109"/>
      <c r="AN67" s="1109"/>
      <c r="AO67" s="1113">
        <v>68</v>
      </c>
      <c r="AP67" s="1132"/>
      <c r="AQ67" s="537">
        <f>+AO67</f>
        <v>68</v>
      </c>
      <c r="AR67" s="1057">
        <v>72</v>
      </c>
      <c r="AS67" s="1114">
        <v>6</v>
      </c>
      <c r="AT67" s="1114">
        <v>12</v>
      </c>
      <c r="AU67" s="812">
        <f>+AR67</f>
        <v>72</v>
      </c>
      <c r="AV67" s="1101"/>
      <c r="AW67" s="1108"/>
      <c r="AX67" s="1108"/>
      <c r="AY67" s="1083"/>
      <c r="AZ67" s="1083"/>
      <c r="BA67" s="1127"/>
      <c r="BB67" s="1105"/>
      <c r="BC67" s="1084"/>
      <c r="BD67" s="1084"/>
      <c r="BE67" s="1076"/>
      <c r="BF67" s="1076"/>
      <c r="BG67" s="1078"/>
      <c r="BH67" s="1080"/>
      <c r="BI67" s="1084"/>
      <c r="BJ67" s="1084"/>
      <c r="BK67" s="1076"/>
      <c r="BL67" s="1076"/>
      <c r="BM67" s="1078"/>
      <c r="BN67" s="1080"/>
      <c r="BO67" s="1084"/>
      <c r="BP67" s="1084"/>
      <c r="BQ67" s="1082"/>
      <c r="BR67" s="1082"/>
      <c r="BS67" s="1086"/>
      <c r="BT67" s="1125"/>
      <c r="BU67" s="1107"/>
      <c r="BV67" s="1082"/>
      <c r="BW67" s="1082"/>
      <c r="BX67" s="1082"/>
      <c r="BY67" s="1082"/>
      <c r="BZ67" s="1107"/>
      <c r="CA67" s="1082"/>
      <c r="CB67" s="1082"/>
      <c r="CC67" s="1126"/>
      <c r="CD67" s="1080"/>
      <c r="CE67" s="1084"/>
      <c r="CF67" s="1084"/>
      <c r="CG67" s="1076"/>
      <c r="CH67" s="1076"/>
      <c r="CI67" s="1078"/>
      <c r="CJ67" s="1080"/>
      <c r="CK67" s="1084"/>
      <c r="CL67" s="1084"/>
      <c r="CM67" s="1082"/>
      <c r="CN67" s="1082"/>
      <c r="CO67" s="1086"/>
    </row>
    <row r="68" spans="1:97" ht="0.75" hidden="1" customHeight="1" thickBot="1" x14ac:dyDescent="0.25">
      <c r="A68" s="670"/>
      <c r="B68" s="2603"/>
      <c r="C68" s="2604"/>
      <c r="D68" s="2604"/>
      <c r="E68" s="2604"/>
      <c r="F68" s="2604"/>
      <c r="G68" s="2604"/>
      <c r="H68" s="2604"/>
      <c r="I68" s="2604"/>
      <c r="J68" s="777"/>
      <c r="K68" s="647"/>
      <c r="L68" s="1164"/>
      <c r="M68" s="647"/>
      <c r="N68" s="1153"/>
      <c r="O68" s="1150"/>
      <c r="P68" s="1153"/>
      <c r="Q68" s="928"/>
      <c r="R68" s="319"/>
      <c r="S68" s="60"/>
      <c r="T68" s="927"/>
      <c r="U68" s="1482"/>
      <c r="V68" s="956"/>
      <c r="W68" s="931"/>
      <c r="X68" s="929"/>
      <c r="Y68" s="1101"/>
      <c r="Z68" s="1083"/>
      <c r="AA68" s="1091"/>
      <c r="AB68" s="1093"/>
      <c r="AC68" s="762"/>
      <c r="AD68" s="1110"/>
      <c r="AE68" s="1096"/>
      <c r="AF68" s="1110"/>
      <c r="AG68" s="1110"/>
      <c r="AH68" s="1110"/>
      <c r="AI68" s="1110"/>
      <c r="AJ68" s="1096"/>
      <c r="AK68" s="1096"/>
      <c r="AL68" s="1110"/>
      <c r="AM68" s="1110"/>
      <c r="AN68" s="1110"/>
      <c r="AO68" s="1115"/>
      <c r="AP68" s="853"/>
      <c r="AQ68" s="879"/>
      <c r="AR68" s="131"/>
      <c r="AS68" s="876"/>
      <c r="AT68" s="876"/>
      <c r="AU68" s="881"/>
      <c r="AV68" s="1101"/>
      <c r="AW68" s="1108"/>
      <c r="AX68" s="1108"/>
      <c r="AY68" s="1083"/>
      <c r="AZ68" s="1083"/>
      <c r="BA68" s="1127"/>
      <c r="BB68" s="1106"/>
      <c r="BC68" s="1085"/>
      <c r="BD68" s="1085"/>
      <c r="BE68" s="1077"/>
      <c r="BF68" s="1077"/>
      <c r="BG68" s="1079"/>
      <c r="BH68" s="1081"/>
      <c r="BI68" s="1085"/>
      <c r="BJ68" s="1085"/>
      <c r="BK68" s="1077"/>
      <c r="BL68" s="1077"/>
      <c r="BM68" s="1079"/>
      <c r="BN68" s="1081"/>
      <c r="BO68" s="1085"/>
      <c r="BP68" s="1085"/>
      <c r="BQ68" s="1083"/>
      <c r="BR68" s="1083"/>
      <c r="BS68" s="1124"/>
      <c r="BT68" s="1101"/>
      <c r="BU68" s="1108"/>
      <c r="BV68" s="1083"/>
      <c r="BW68" s="1083"/>
      <c r="BX68" s="1083"/>
      <c r="BY68" s="1083"/>
      <c r="BZ68" s="1108"/>
      <c r="CA68" s="1083"/>
      <c r="CB68" s="1083"/>
      <c r="CC68" s="1127"/>
      <c r="CD68" s="1081"/>
      <c r="CE68" s="1085"/>
      <c r="CF68" s="1085"/>
      <c r="CG68" s="1077"/>
      <c r="CH68" s="1077"/>
      <c r="CI68" s="1079"/>
      <c r="CJ68" s="1081"/>
      <c r="CK68" s="1085"/>
      <c r="CL68" s="1085"/>
      <c r="CM68" s="1083"/>
      <c r="CN68" s="1083"/>
      <c r="CO68" s="1124"/>
    </row>
    <row r="69" spans="1:97" ht="17.25" customHeight="1" thickBot="1" x14ac:dyDescent="0.25">
      <c r="A69" s="2686" t="s">
        <v>233</v>
      </c>
      <c r="B69" s="2687"/>
      <c r="C69" s="2687"/>
      <c r="D69" s="2687"/>
      <c r="E69" s="2687"/>
      <c r="F69" s="2687"/>
      <c r="G69" s="2687"/>
      <c r="H69" s="2687"/>
      <c r="I69" s="2688"/>
      <c r="J69" s="1577"/>
      <c r="K69" s="1580"/>
      <c r="L69" s="1579"/>
      <c r="M69" s="1580"/>
      <c r="N69" s="1577"/>
      <c r="O69" s="1580"/>
      <c r="P69" s="1577"/>
      <c r="Q69" s="1580"/>
      <c r="R69" s="1583"/>
      <c r="S69" s="1584"/>
      <c r="T69" s="1602">
        <f>SUM(T70:T72)</f>
        <v>32</v>
      </c>
      <c r="U69" s="1603"/>
      <c r="V69" s="1604"/>
      <c r="W69" s="1605"/>
      <c r="X69" s="1562">
        <f>SUM(X70:X72)</f>
        <v>32</v>
      </c>
      <c r="Y69" s="1589">
        <f t="shared" ref="Y69:Z69" si="37">SUM(Y70:Y72)</f>
        <v>10</v>
      </c>
      <c r="Z69" s="1590">
        <f t="shared" si="37"/>
        <v>22</v>
      </c>
      <c r="AA69" s="1606"/>
      <c r="AB69" s="1578"/>
      <c r="AC69" s="1607"/>
      <c r="AD69" s="1600"/>
      <c r="AE69" s="1599"/>
      <c r="AF69" s="1600"/>
      <c r="AG69" s="1600"/>
      <c r="AH69" s="1600"/>
      <c r="AI69" s="1600"/>
      <c r="AJ69" s="1599"/>
      <c r="AK69" s="1599"/>
      <c r="AL69" s="1600"/>
      <c r="AM69" s="1600"/>
      <c r="AN69" s="1600"/>
      <c r="AO69" s="1590">
        <f>+AO70</f>
        <v>16</v>
      </c>
      <c r="AP69" s="1608"/>
      <c r="AQ69" s="1590">
        <f>+AQ70</f>
        <v>16</v>
      </c>
      <c r="AR69" s="1589">
        <f>+AR70</f>
        <v>16</v>
      </c>
      <c r="AS69" s="1594"/>
      <c r="AT69" s="1594"/>
      <c r="AU69" s="1609">
        <f>+AU70</f>
        <v>16</v>
      </c>
      <c r="AV69" s="1598"/>
      <c r="AW69" s="1599"/>
      <c r="AX69" s="1599"/>
      <c r="AY69" s="1600"/>
      <c r="AZ69" s="1600"/>
      <c r="BA69" s="1601"/>
      <c r="BB69" s="1577"/>
      <c r="BC69" s="1599"/>
      <c r="BD69" s="1599"/>
      <c r="BE69" s="1600"/>
      <c r="BF69" s="1600"/>
      <c r="BG69" s="1580"/>
      <c r="BH69" s="1577"/>
      <c r="BI69" s="1599"/>
      <c r="BJ69" s="1599"/>
      <c r="BK69" s="1600"/>
      <c r="BL69" s="1600"/>
      <c r="BM69" s="1580"/>
      <c r="BN69" s="1577"/>
      <c r="BO69" s="1599"/>
      <c r="BP69" s="1599"/>
      <c r="BQ69" s="1600"/>
      <c r="BR69" s="1600"/>
      <c r="BS69" s="1580"/>
      <c r="BT69" s="1598"/>
      <c r="BU69" s="1599"/>
      <c r="BV69" s="1600"/>
      <c r="BW69" s="1600"/>
      <c r="BX69" s="1600"/>
      <c r="BY69" s="1600"/>
      <c r="BZ69" s="1599"/>
      <c r="CA69" s="1600"/>
      <c r="CB69" s="1600"/>
      <c r="CC69" s="1601"/>
      <c r="CD69" s="1577"/>
      <c r="CE69" s="1599"/>
      <c r="CF69" s="1599"/>
      <c r="CG69" s="1600"/>
      <c r="CH69" s="1600"/>
      <c r="CI69" s="1580"/>
      <c r="CJ69" s="1577"/>
      <c r="CK69" s="1599"/>
      <c r="CL69" s="1599"/>
      <c r="CM69" s="1600"/>
      <c r="CN69" s="1600"/>
      <c r="CO69" s="1580"/>
    </row>
    <row r="70" spans="1:97" ht="22.5" customHeight="1" thickBot="1" x14ac:dyDescent="0.25">
      <c r="A70" s="1963" t="s">
        <v>270</v>
      </c>
      <c r="B70" s="2583" t="s">
        <v>149</v>
      </c>
      <c r="C70" s="2584"/>
      <c r="D70" s="2584"/>
      <c r="E70" s="2584"/>
      <c r="F70" s="2584"/>
      <c r="G70" s="2584"/>
      <c r="H70" s="2584"/>
      <c r="I70" s="2584"/>
      <c r="J70" s="752"/>
      <c r="K70" s="648" t="s">
        <v>150</v>
      </c>
      <c r="L70" s="1040"/>
      <c r="M70" s="648"/>
      <c r="N70" s="752"/>
      <c r="O70" s="753"/>
      <c r="P70" s="765"/>
      <c r="Q70" s="753"/>
      <c r="R70" s="319"/>
      <c r="S70" s="60"/>
      <c r="T70" s="507">
        <f>+V70+X70+U70</f>
        <v>32</v>
      </c>
      <c r="U70" s="1483"/>
      <c r="V70" s="650"/>
      <c r="W70" s="1100"/>
      <c r="X70" s="1203">
        <v>32</v>
      </c>
      <c r="Y70" s="1102">
        <v>10</v>
      </c>
      <c r="Z70" s="1090">
        <v>22</v>
      </c>
      <c r="AA70" s="1092"/>
      <c r="AB70" s="1137"/>
      <c r="AC70" s="761"/>
      <c r="AD70" s="1132"/>
      <c r="AE70" s="1133"/>
      <c r="AF70" s="1132"/>
      <c r="AG70" s="1132"/>
      <c r="AH70" s="1132"/>
      <c r="AI70" s="1132"/>
      <c r="AJ70" s="1133"/>
      <c r="AK70" s="1133"/>
      <c r="AL70" s="1132"/>
      <c r="AM70" s="1132"/>
      <c r="AN70" s="1132"/>
      <c r="AO70" s="1113">
        <v>16</v>
      </c>
      <c r="AP70" s="1132"/>
      <c r="AQ70" s="537">
        <f>+AO70</f>
        <v>16</v>
      </c>
      <c r="AR70" s="809">
        <v>16</v>
      </c>
      <c r="AS70" s="810"/>
      <c r="AT70" s="810"/>
      <c r="AU70" s="811">
        <f>+AR70</f>
        <v>16</v>
      </c>
      <c r="AV70" s="1102"/>
      <c r="AW70" s="1152"/>
      <c r="AX70" s="1152"/>
      <c r="AY70" s="1090"/>
      <c r="AZ70" s="1090"/>
      <c r="BA70" s="1136"/>
      <c r="BB70" s="1147"/>
      <c r="BC70" s="1140"/>
      <c r="BD70" s="1140"/>
      <c r="BE70" s="1143"/>
      <c r="BF70" s="1143"/>
      <c r="BG70" s="1144"/>
      <c r="BH70" s="1142"/>
      <c r="BI70" s="1140"/>
      <c r="BJ70" s="1140"/>
      <c r="BK70" s="1143"/>
      <c r="BL70" s="1143"/>
      <c r="BM70" s="1144"/>
      <c r="BN70" s="1142"/>
      <c r="BO70" s="1140"/>
      <c r="BP70" s="1140"/>
      <c r="BQ70" s="1135"/>
      <c r="BR70" s="1135"/>
      <c r="BS70" s="1141"/>
      <c r="BT70" s="1065"/>
      <c r="BU70" s="1138"/>
      <c r="BV70" s="1135"/>
      <c r="BW70" s="1135"/>
      <c r="BX70" s="1135"/>
      <c r="BY70" s="1135"/>
      <c r="BZ70" s="1138"/>
      <c r="CA70" s="1135"/>
      <c r="CB70" s="1135"/>
      <c r="CC70" s="1064"/>
      <c r="CD70" s="1142"/>
      <c r="CE70" s="1140"/>
      <c r="CF70" s="1140"/>
      <c r="CG70" s="1143"/>
      <c r="CH70" s="1143"/>
      <c r="CI70" s="1144"/>
      <c r="CJ70" s="1142"/>
      <c r="CK70" s="1140"/>
      <c r="CL70" s="1140"/>
      <c r="CM70" s="1135"/>
      <c r="CN70" s="1135"/>
      <c r="CO70" s="1141"/>
    </row>
    <row r="71" spans="1:97" ht="10.5" hidden="1" customHeight="1" thickBot="1" x14ac:dyDescent="0.25">
      <c r="A71" s="670"/>
      <c r="B71" s="2588"/>
      <c r="C71" s="2589"/>
      <c r="D71" s="2589"/>
      <c r="E71" s="2589"/>
      <c r="F71" s="2589"/>
      <c r="G71" s="2589"/>
      <c r="H71" s="2590"/>
      <c r="I71" s="1490"/>
      <c r="J71" s="1119"/>
      <c r="K71" s="1118"/>
      <c r="L71" s="1039"/>
      <c r="M71" s="1118"/>
      <c r="N71" s="1106"/>
      <c r="O71" s="1124"/>
      <c r="P71" s="1101"/>
      <c r="Q71" s="1124"/>
      <c r="R71" s="319"/>
      <c r="S71" s="60"/>
      <c r="T71" s="193"/>
      <c r="U71" s="1484"/>
      <c r="V71" s="651"/>
      <c r="W71" s="1099"/>
      <c r="X71" s="875"/>
      <c r="Y71" s="1101"/>
      <c r="Z71" s="1083"/>
      <c r="AA71" s="1091"/>
      <c r="AB71" s="301"/>
      <c r="AC71" s="688"/>
      <c r="AD71" s="1109"/>
      <c r="AE71" s="1095"/>
      <c r="AF71" s="1109"/>
      <c r="AG71" s="1109"/>
      <c r="AH71" s="1109"/>
      <c r="AI71" s="1109"/>
      <c r="AJ71" s="1095"/>
      <c r="AK71" s="1095"/>
      <c r="AL71" s="1109"/>
      <c r="AM71" s="1109"/>
      <c r="AN71" s="1109"/>
      <c r="AO71" s="858"/>
      <c r="AP71" s="737"/>
      <c r="AQ71" s="878"/>
      <c r="AR71" s="862"/>
      <c r="AS71" s="737"/>
      <c r="AT71" s="737"/>
      <c r="AU71" s="859"/>
      <c r="AV71" s="1101"/>
      <c r="AW71" s="1108"/>
      <c r="AX71" s="1108"/>
      <c r="AY71" s="1083"/>
      <c r="AZ71" s="1083"/>
      <c r="BA71" s="1127"/>
      <c r="BB71" s="1105"/>
      <c r="BC71" s="1084"/>
      <c r="BD71" s="1084"/>
      <c r="BE71" s="1076"/>
      <c r="BF71" s="1076"/>
      <c r="BG71" s="1078"/>
      <c r="BH71" s="1080"/>
      <c r="BI71" s="1084"/>
      <c r="BJ71" s="1084"/>
      <c r="BK71" s="1076"/>
      <c r="BL71" s="1076"/>
      <c r="BM71" s="1078"/>
      <c r="BN71" s="1080"/>
      <c r="BO71" s="1084"/>
      <c r="BP71" s="1084"/>
      <c r="BQ71" s="1082"/>
      <c r="BR71" s="1082"/>
      <c r="BS71" s="1086"/>
      <c r="BT71" s="1125"/>
      <c r="BU71" s="1107"/>
      <c r="BV71" s="1082"/>
      <c r="BW71" s="1082"/>
      <c r="BX71" s="1082"/>
      <c r="BY71" s="1082"/>
      <c r="BZ71" s="1107"/>
      <c r="CA71" s="1082"/>
      <c r="CB71" s="1082"/>
      <c r="CC71" s="1126"/>
      <c r="CD71" s="1080"/>
      <c r="CE71" s="1084"/>
      <c r="CF71" s="1084"/>
      <c r="CG71" s="1076"/>
      <c r="CH71" s="1076"/>
      <c r="CI71" s="1078"/>
      <c r="CJ71" s="1080"/>
      <c r="CK71" s="1084"/>
      <c r="CL71" s="1084"/>
      <c r="CM71" s="1082"/>
      <c r="CN71" s="1082"/>
      <c r="CO71" s="1086"/>
    </row>
    <row r="72" spans="1:97" ht="12" hidden="1" customHeight="1" thickBot="1" x14ac:dyDescent="0.25">
      <c r="A72" s="740"/>
      <c r="B72" s="2591"/>
      <c r="C72" s="2592"/>
      <c r="D72" s="2592"/>
      <c r="E72" s="2592"/>
      <c r="F72" s="2592"/>
      <c r="G72" s="2592"/>
      <c r="H72" s="2593"/>
      <c r="I72" s="1490"/>
      <c r="J72" s="1153"/>
      <c r="K72" s="1045"/>
      <c r="L72" s="1041"/>
      <c r="M72" s="1148"/>
      <c r="N72" s="1153"/>
      <c r="O72" s="1148"/>
      <c r="P72" s="1151"/>
      <c r="Q72" s="1148"/>
      <c r="R72" s="319"/>
      <c r="S72" s="60"/>
      <c r="T72" s="927"/>
      <c r="U72" s="1484"/>
      <c r="V72" s="651"/>
      <c r="W72" s="1099"/>
      <c r="X72" s="890"/>
      <c r="Y72" s="1101"/>
      <c r="Z72" s="1083"/>
      <c r="AA72" s="1091"/>
      <c r="AB72" s="534"/>
      <c r="AC72" s="778"/>
      <c r="AD72" s="1155"/>
      <c r="AE72" s="1154"/>
      <c r="AF72" s="1155"/>
      <c r="AG72" s="1155"/>
      <c r="AH72" s="1155"/>
      <c r="AI72" s="1155"/>
      <c r="AJ72" s="1154"/>
      <c r="AK72" s="1154"/>
      <c r="AL72" s="1155"/>
      <c r="AM72" s="1155"/>
      <c r="AN72" s="1155"/>
      <c r="AO72" s="876"/>
      <c r="AP72" s="876"/>
      <c r="AQ72" s="880"/>
      <c r="AR72" s="924"/>
      <c r="AS72" s="853"/>
      <c r="AT72" s="853"/>
      <c r="AU72" s="925"/>
      <c r="AV72" s="1228"/>
      <c r="AW72" s="1224"/>
      <c r="AX72" s="1224"/>
      <c r="AY72" s="1220"/>
      <c r="AZ72" s="1220"/>
      <c r="BA72" s="1219"/>
      <c r="BB72" s="1222"/>
      <c r="BC72" s="1223"/>
      <c r="BD72" s="1223"/>
      <c r="BE72" s="1225"/>
      <c r="BF72" s="1225"/>
      <c r="BG72" s="1226"/>
      <c r="BH72" s="1227"/>
      <c r="BI72" s="1223"/>
      <c r="BJ72" s="1223"/>
      <c r="BK72" s="1225"/>
      <c r="BL72" s="1225"/>
      <c r="BM72" s="1226"/>
      <c r="BN72" s="1227"/>
      <c r="BO72" s="1223"/>
      <c r="BP72" s="1223"/>
      <c r="BQ72" s="1220"/>
      <c r="BR72" s="1220"/>
      <c r="BS72" s="1221"/>
      <c r="BT72" s="1228"/>
      <c r="BU72" s="1224"/>
      <c r="BV72" s="1220"/>
      <c r="BW72" s="1220"/>
      <c r="BX72" s="1220"/>
      <c r="BY72" s="1220"/>
      <c r="BZ72" s="1224"/>
      <c r="CA72" s="1220"/>
      <c r="CB72" s="1220"/>
      <c r="CC72" s="1219"/>
      <c r="CD72" s="1227"/>
      <c r="CE72" s="1223"/>
      <c r="CF72" s="1223"/>
      <c r="CG72" s="1225"/>
      <c r="CH72" s="1225"/>
      <c r="CI72" s="1226"/>
      <c r="CJ72" s="1227"/>
      <c r="CK72" s="1223"/>
      <c r="CL72" s="1223"/>
      <c r="CM72" s="1220"/>
      <c r="CN72" s="1220"/>
      <c r="CO72" s="1221"/>
    </row>
    <row r="73" spans="1:97" s="19" customFormat="1" ht="21" customHeight="1" thickBot="1" x14ac:dyDescent="0.25">
      <c r="A73" s="1204"/>
      <c r="B73" s="2594" t="s">
        <v>159</v>
      </c>
      <c r="C73" s="2595"/>
      <c r="D73" s="2595"/>
      <c r="E73" s="2595"/>
      <c r="F73" s="2595"/>
      <c r="G73" s="2595"/>
      <c r="H73" s="2595"/>
      <c r="I73" s="2595"/>
      <c r="J73" s="2596" t="s">
        <v>405</v>
      </c>
      <c r="K73" s="2597"/>
      <c r="L73" s="2597"/>
      <c r="M73" s="2597"/>
      <c r="N73" s="2597"/>
      <c r="O73" s="2597"/>
      <c r="P73" s="2597"/>
      <c r="Q73" s="2598"/>
      <c r="R73" s="1205"/>
      <c r="S73" s="1206"/>
      <c r="T73" s="1207">
        <f>+T74+T83+T99</f>
        <v>4248</v>
      </c>
      <c r="U73" s="1207">
        <f>+U74+U83+U99</f>
        <v>108</v>
      </c>
      <c r="V73" s="1207">
        <f>+V74+V83+V99</f>
        <v>90</v>
      </c>
      <c r="W73" s="1207">
        <f>+W74+W83+W99</f>
        <v>10</v>
      </c>
      <c r="X73" s="1208">
        <f>+X74+X83+X99+X100</f>
        <v>3140</v>
      </c>
      <c r="Y73" s="1208">
        <f>+Y74+Y83+Y99+Y100</f>
        <v>1360</v>
      </c>
      <c r="Z73" s="1207">
        <f>+Z74+Z83+Z99</f>
        <v>1760</v>
      </c>
      <c r="AA73" s="1207">
        <f>+AA74+AA83+AA99</f>
        <v>20</v>
      </c>
      <c r="AB73" s="1207">
        <f>+AB74+AB83+AB99</f>
        <v>0</v>
      </c>
      <c r="AC73" s="1209" t="e">
        <f>AC74+#REF!+AC83+AC99+AC164</f>
        <v>#REF!</v>
      </c>
      <c r="AD73" s="1210" t="e">
        <f>AD74+#REF!+AD83+AD82</f>
        <v>#REF!</v>
      </c>
      <c r="AE73" s="1211" t="e">
        <f>AE74+#REF!+AE83+AE99+AE164</f>
        <v>#REF!</v>
      </c>
      <c r="AF73" s="1212" t="e">
        <f>AF74+#REF!+AF83+AF99+AF164</f>
        <v>#REF!</v>
      </c>
      <c r="AG73" s="1213" t="e">
        <f>AG74+#REF!+AG83+AG99+AG164</f>
        <v>#REF!</v>
      </c>
      <c r="AH73" s="1211" t="e">
        <f>AH74+#REF!+AH83+AH99+AH164</f>
        <v>#REF!</v>
      </c>
      <c r="AI73" s="1211" t="e">
        <f>AI74+#REF!+AI83+AI99+AI164</f>
        <v>#REF!</v>
      </c>
      <c r="AJ73" s="1211" t="e">
        <f>AJ74+#REF!+AJ83+AJ99+AJ164</f>
        <v>#REF!</v>
      </c>
      <c r="AK73" s="1211"/>
      <c r="AL73" s="1212" t="e">
        <f>AL74+#REF!+AL83+AL99+AL164</f>
        <v>#REF!</v>
      </c>
      <c r="AM73" s="1213" t="e">
        <f>AM74+#REF!+AM83+AM99+AM164</f>
        <v>#REF!</v>
      </c>
      <c r="AN73" s="1214" t="e">
        <f>AN74+#REF!+AN83+AN99+AN164</f>
        <v>#REF!</v>
      </c>
      <c r="AO73" s="1207">
        <f t="shared" ref="AO73:CG73" si="38">+AO74+AO83+AO99</f>
        <v>0</v>
      </c>
      <c r="AP73" s="1207">
        <f t="shared" si="38"/>
        <v>0</v>
      </c>
      <c r="AQ73" s="1207">
        <f t="shared" si="38"/>
        <v>0</v>
      </c>
      <c r="AR73" s="1207">
        <f t="shared" si="38"/>
        <v>0</v>
      </c>
      <c r="AS73" s="1207">
        <f t="shared" si="38"/>
        <v>0</v>
      </c>
      <c r="AT73" s="1207">
        <f t="shared" si="38"/>
        <v>0</v>
      </c>
      <c r="AU73" s="1451">
        <f t="shared" si="38"/>
        <v>0</v>
      </c>
      <c r="AV73" s="1453">
        <f t="shared" si="38"/>
        <v>612</v>
      </c>
      <c r="AW73" s="1454">
        <f t="shared" si="38"/>
        <v>18</v>
      </c>
      <c r="AX73" s="1454">
        <f t="shared" si="38"/>
        <v>18</v>
      </c>
      <c r="AY73" s="1454">
        <f t="shared" si="38"/>
        <v>572</v>
      </c>
      <c r="AZ73" s="1454">
        <f t="shared" si="38"/>
        <v>0</v>
      </c>
      <c r="BA73" s="1455">
        <f t="shared" si="38"/>
        <v>4</v>
      </c>
      <c r="BB73" s="1459">
        <f t="shared" si="38"/>
        <v>864</v>
      </c>
      <c r="BC73" s="1456">
        <f t="shared" si="38"/>
        <v>18</v>
      </c>
      <c r="BD73" s="1456">
        <f t="shared" si="38"/>
        <v>18</v>
      </c>
      <c r="BE73" s="1456">
        <f t="shared" si="38"/>
        <v>680</v>
      </c>
      <c r="BF73" s="1456">
        <f t="shared" si="38"/>
        <v>144</v>
      </c>
      <c r="BG73" s="1468">
        <f t="shared" si="38"/>
        <v>4</v>
      </c>
      <c r="BH73" s="1453">
        <f t="shared" si="38"/>
        <v>612</v>
      </c>
      <c r="BI73" s="1454">
        <f t="shared" si="38"/>
        <v>18</v>
      </c>
      <c r="BJ73" s="1454">
        <f t="shared" si="38"/>
        <v>18</v>
      </c>
      <c r="BK73" s="1454">
        <f t="shared" si="38"/>
        <v>396</v>
      </c>
      <c r="BL73" s="1454">
        <f t="shared" si="38"/>
        <v>180</v>
      </c>
      <c r="BM73" s="1455">
        <f t="shared" si="38"/>
        <v>0</v>
      </c>
      <c r="BN73" s="1453">
        <f t="shared" si="38"/>
        <v>900</v>
      </c>
      <c r="BO73" s="1454">
        <f t="shared" si="38"/>
        <v>18</v>
      </c>
      <c r="BP73" s="1454">
        <f t="shared" si="38"/>
        <v>18</v>
      </c>
      <c r="BQ73" s="1454">
        <f t="shared" si="38"/>
        <v>718</v>
      </c>
      <c r="BR73" s="1454">
        <f t="shared" si="38"/>
        <v>144</v>
      </c>
      <c r="BS73" s="1455">
        <f t="shared" si="38"/>
        <v>2</v>
      </c>
      <c r="BT73" s="1471">
        <f t="shared" si="38"/>
        <v>0</v>
      </c>
      <c r="BU73" s="1452">
        <f t="shared" si="38"/>
        <v>0</v>
      </c>
      <c r="BV73" s="1452">
        <f t="shared" si="38"/>
        <v>0</v>
      </c>
      <c r="BW73" s="1452">
        <f t="shared" si="38"/>
        <v>0</v>
      </c>
      <c r="BX73" s="1452">
        <f t="shared" si="38"/>
        <v>0</v>
      </c>
      <c r="BY73" s="1452">
        <f t="shared" si="38"/>
        <v>0</v>
      </c>
      <c r="BZ73" s="1452">
        <f t="shared" si="38"/>
        <v>0</v>
      </c>
      <c r="CA73" s="1452">
        <f t="shared" si="38"/>
        <v>0</v>
      </c>
      <c r="CB73" s="1452">
        <f t="shared" si="38"/>
        <v>0</v>
      </c>
      <c r="CC73" s="1472">
        <f t="shared" si="38"/>
        <v>0</v>
      </c>
      <c r="CD73" s="1453">
        <f t="shared" si="38"/>
        <v>612</v>
      </c>
      <c r="CE73" s="1454">
        <f t="shared" si="38"/>
        <v>12</v>
      </c>
      <c r="CF73" s="1454">
        <f t="shared" si="38"/>
        <v>6</v>
      </c>
      <c r="CG73" s="1454">
        <f t="shared" si="38"/>
        <v>414</v>
      </c>
      <c r="CH73" s="1454">
        <f>+CH99</f>
        <v>180</v>
      </c>
      <c r="CI73" s="1455">
        <f t="shared" ref="CI73:CO73" si="39">+CI74+CI83+CI99</f>
        <v>0</v>
      </c>
      <c r="CJ73" s="1453">
        <f t="shared" si="39"/>
        <v>648</v>
      </c>
      <c r="CK73" s="1454">
        <f t="shared" si="39"/>
        <v>24</v>
      </c>
      <c r="CL73" s="1454">
        <f t="shared" si="39"/>
        <v>12</v>
      </c>
      <c r="CM73" s="1454">
        <f t="shared" si="39"/>
        <v>360</v>
      </c>
      <c r="CN73" s="1454">
        <f t="shared" si="39"/>
        <v>252</v>
      </c>
      <c r="CO73" s="1455">
        <f t="shared" si="39"/>
        <v>0</v>
      </c>
      <c r="CP73" s="15"/>
      <c r="CQ73" s="104" t="e">
        <f>+AV73+BB73+BH73+BN73+CD73+#REF!+CJ73</f>
        <v>#REF!</v>
      </c>
      <c r="CR73" s="1393"/>
      <c r="CS73" s="1393"/>
    </row>
    <row r="74" spans="1:97" s="66" customFormat="1" ht="30" customHeight="1" thickBot="1" x14ac:dyDescent="0.25">
      <c r="A74" s="1835" t="s">
        <v>289</v>
      </c>
      <c r="B74" s="2599" t="s">
        <v>290</v>
      </c>
      <c r="C74" s="2600"/>
      <c r="D74" s="2600"/>
      <c r="E74" s="2600"/>
      <c r="F74" s="2600"/>
      <c r="G74" s="2600"/>
      <c r="H74" s="2600"/>
      <c r="I74" s="2600"/>
      <c r="J74" s="2182" t="s">
        <v>381</v>
      </c>
      <c r="K74" s="2183"/>
      <c r="L74" s="2183"/>
      <c r="M74" s="2183"/>
      <c r="N74" s="2183"/>
      <c r="O74" s="2183"/>
      <c r="P74" s="2183"/>
      <c r="Q74" s="2184"/>
      <c r="R74" s="1563">
        <v>468</v>
      </c>
      <c r="S74" s="1563">
        <v>468</v>
      </c>
      <c r="T74" s="1564">
        <f>SUM(T75:T82)</f>
        <v>656</v>
      </c>
      <c r="U74" s="1647">
        <f>SUM(U75:U82)</f>
        <v>0</v>
      </c>
      <c r="V74" s="1643">
        <f>+V82</f>
        <v>0</v>
      </c>
      <c r="W74" s="1564">
        <f t="shared" ref="W74:AJ74" si="40">SUM(W75:W82)</f>
        <v>2</v>
      </c>
      <c r="X74" s="1567">
        <f t="shared" si="40"/>
        <v>654</v>
      </c>
      <c r="Y74" s="1567">
        <f>SUM(Y75:Y82)</f>
        <v>210</v>
      </c>
      <c r="Z74" s="1567">
        <f>SUM(Z75:Z82)</f>
        <v>444</v>
      </c>
      <c r="AA74" s="1567">
        <f t="shared" si="40"/>
        <v>0</v>
      </c>
      <c r="AB74" s="1567">
        <f t="shared" si="40"/>
        <v>0</v>
      </c>
      <c r="AC74" s="1568">
        <f t="shared" si="40"/>
        <v>0</v>
      </c>
      <c r="AD74" s="1569">
        <f t="shared" si="40"/>
        <v>0</v>
      </c>
      <c r="AE74" s="1570">
        <f t="shared" si="40"/>
        <v>0</v>
      </c>
      <c r="AF74" s="1570">
        <f t="shared" si="40"/>
        <v>0</v>
      </c>
      <c r="AG74" s="1570">
        <f t="shared" si="40"/>
        <v>0</v>
      </c>
      <c r="AH74" s="1566">
        <f t="shared" si="40"/>
        <v>0</v>
      </c>
      <c r="AI74" s="1569">
        <f t="shared" si="40"/>
        <v>0</v>
      </c>
      <c r="AJ74" s="1570">
        <f t="shared" si="40"/>
        <v>0</v>
      </c>
      <c r="AK74" s="1570"/>
      <c r="AL74" s="1571">
        <f>SUM(AL75:AL82)</f>
        <v>0</v>
      </c>
      <c r="AM74" s="1572">
        <f>SUM(AM75:AM82)</f>
        <v>0</v>
      </c>
      <c r="AN74" s="1566">
        <f>SUM(AN75:AN82)</f>
        <v>0</v>
      </c>
      <c r="AO74" s="1567">
        <f>SUM(AO75:AO82)</f>
        <v>0</v>
      </c>
      <c r="AP74" s="1570">
        <f t="shared" ref="AP74" si="41">+AP82</f>
        <v>0</v>
      </c>
      <c r="AQ74" s="1567">
        <f t="shared" ref="AQ74:AY74" si="42">SUM(AQ75:AQ82)</f>
        <v>0</v>
      </c>
      <c r="AR74" s="1567">
        <f t="shared" si="42"/>
        <v>0</v>
      </c>
      <c r="AS74" s="1567">
        <f t="shared" si="42"/>
        <v>0</v>
      </c>
      <c r="AT74" s="1567">
        <f t="shared" si="42"/>
        <v>0</v>
      </c>
      <c r="AU74" s="1573">
        <f t="shared" si="42"/>
        <v>0</v>
      </c>
      <c r="AV74" s="1569">
        <f>SUM(AV75:AV82)</f>
        <v>128</v>
      </c>
      <c r="AW74" s="1570">
        <f t="shared" si="42"/>
        <v>0</v>
      </c>
      <c r="AX74" s="1570">
        <f t="shared" si="42"/>
        <v>0</v>
      </c>
      <c r="AY74" s="1570">
        <f t="shared" si="42"/>
        <v>126</v>
      </c>
      <c r="AZ74" s="1570">
        <f t="shared" ref="AZ74:BL74" si="43">SUM(AZ75:AZ82)</f>
        <v>0</v>
      </c>
      <c r="BA74" s="1571">
        <f t="shared" si="43"/>
        <v>2</v>
      </c>
      <c r="BB74" s="1572">
        <f>SUM(BB75:BB82)</f>
        <v>248</v>
      </c>
      <c r="BC74" s="1570">
        <f t="shared" si="43"/>
        <v>0</v>
      </c>
      <c r="BD74" s="1570">
        <f t="shared" si="43"/>
        <v>0</v>
      </c>
      <c r="BE74" s="1570">
        <f t="shared" si="43"/>
        <v>248</v>
      </c>
      <c r="BF74" s="1570">
        <f t="shared" si="43"/>
        <v>0</v>
      </c>
      <c r="BG74" s="1566">
        <f t="shared" si="43"/>
        <v>0</v>
      </c>
      <c r="BH74" s="1569">
        <f>SUM(BH75:BH82)</f>
        <v>44</v>
      </c>
      <c r="BI74" s="1570">
        <f t="shared" si="43"/>
        <v>0</v>
      </c>
      <c r="BJ74" s="1570">
        <f t="shared" si="43"/>
        <v>0</v>
      </c>
      <c r="BK74" s="1570">
        <f t="shared" si="43"/>
        <v>44</v>
      </c>
      <c r="BL74" s="1570">
        <f t="shared" si="43"/>
        <v>0</v>
      </c>
      <c r="BM74" s="1571">
        <f>SUM(BM75:BM82)</f>
        <v>0</v>
      </c>
      <c r="BN74" s="1569">
        <f>SUM(BN75:BN82)</f>
        <v>152</v>
      </c>
      <c r="BO74" s="1570">
        <f t="shared" ref="BO74" si="44">SUM(BO75:BO82)</f>
        <v>0</v>
      </c>
      <c r="BP74" s="1570">
        <f t="shared" ref="BP74" si="45">SUM(BP75:BP82)</f>
        <v>0</v>
      </c>
      <c r="BQ74" s="1570">
        <f>SUM(BQ75:BQ82)</f>
        <v>152</v>
      </c>
      <c r="BR74" s="1570">
        <f t="shared" ref="BR74" si="46">SUM(BR75:BR82)</f>
        <v>0</v>
      </c>
      <c r="BS74" s="1571">
        <f t="shared" ref="BS74" si="47">SUM(BS75:BS82)</f>
        <v>0</v>
      </c>
      <c r="BT74" s="1574">
        <f t="shared" ref="BT74:CC74" si="48">SUM(BT75:BT82)</f>
        <v>0</v>
      </c>
      <c r="BU74" s="1575">
        <f t="shared" si="48"/>
        <v>0</v>
      </c>
      <c r="BV74" s="1575">
        <f t="shared" si="48"/>
        <v>0</v>
      </c>
      <c r="BW74" s="1575">
        <f t="shared" si="48"/>
        <v>0</v>
      </c>
      <c r="BX74" s="1575">
        <f t="shared" si="48"/>
        <v>0</v>
      </c>
      <c r="BY74" s="1575">
        <f t="shared" si="48"/>
        <v>0</v>
      </c>
      <c r="BZ74" s="1575">
        <f t="shared" si="48"/>
        <v>0</v>
      </c>
      <c r="CA74" s="1575">
        <f t="shared" si="48"/>
        <v>0</v>
      </c>
      <c r="CB74" s="1575">
        <f t="shared" si="48"/>
        <v>0</v>
      </c>
      <c r="CC74" s="1576">
        <f t="shared" si="48"/>
        <v>0</v>
      </c>
      <c r="CD74" s="1647">
        <f t="shared" ref="CD74" si="49">SUM(CD75:CD82)</f>
        <v>44</v>
      </c>
      <c r="CE74" s="1643">
        <f t="shared" ref="CE74" si="50">SUM(CE75:CE82)</f>
        <v>0</v>
      </c>
      <c r="CF74" s="1643">
        <f t="shared" ref="CF74" si="51">SUM(CF75:CF82)</f>
        <v>0</v>
      </c>
      <c r="CG74" s="1643">
        <f t="shared" ref="CG74" si="52">SUM(CG75:CG82)</f>
        <v>44</v>
      </c>
      <c r="CH74" s="1643">
        <f t="shared" ref="CH74" si="53">SUM(CH75:CH82)</f>
        <v>0</v>
      </c>
      <c r="CI74" s="1602">
        <f t="shared" ref="CI74" si="54">SUM(CI75:CI82)</f>
        <v>0</v>
      </c>
      <c r="CJ74" s="1647">
        <f t="shared" ref="CJ74" si="55">SUM(CJ75:CJ82)</f>
        <v>40</v>
      </c>
      <c r="CK74" s="1643">
        <f t="shared" ref="CK74" si="56">SUM(CK75:CK82)</f>
        <v>0</v>
      </c>
      <c r="CL74" s="1643">
        <f t="shared" ref="CL74" si="57">SUM(CL75:CL82)</f>
        <v>0</v>
      </c>
      <c r="CM74" s="1643">
        <f t="shared" ref="CM74" si="58">SUM(CM75:CM82)</f>
        <v>40</v>
      </c>
      <c r="CN74" s="1643">
        <f t="shared" ref="CN74" si="59">SUM(CN75:CN82)</f>
        <v>0</v>
      </c>
      <c r="CO74" s="1602">
        <f t="shared" ref="CO74" si="60">SUM(CO75:CO82)</f>
        <v>0</v>
      </c>
      <c r="CP74" s="67"/>
      <c r="CQ74" s="67"/>
    </row>
    <row r="75" spans="1:97" s="66" customFormat="1" ht="14.1" customHeight="1" x14ac:dyDescent="0.2">
      <c r="A75" s="1947" t="s">
        <v>291</v>
      </c>
      <c r="B75" s="2585" t="s">
        <v>292</v>
      </c>
      <c r="C75" s="2586"/>
      <c r="D75" s="2586"/>
      <c r="E75" s="2586"/>
      <c r="F75" s="2586"/>
      <c r="G75" s="2586"/>
      <c r="H75" s="2586"/>
      <c r="I75" s="2587"/>
      <c r="J75" s="1889"/>
      <c r="K75" s="1887"/>
      <c r="L75" s="766"/>
      <c r="M75" s="1545" t="s">
        <v>150</v>
      </c>
      <c r="N75" s="623"/>
      <c r="O75" s="767"/>
      <c r="P75" s="768"/>
      <c r="Q75" s="767"/>
      <c r="R75" s="248"/>
      <c r="S75" s="249">
        <v>48</v>
      </c>
      <c r="T75" s="504">
        <f>W75+X75</f>
        <v>48</v>
      </c>
      <c r="U75" s="957"/>
      <c r="V75" s="958"/>
      <c r="W75" s="891"/>
      <c r="X75" s="1610">
        <f>AF75+AL75+AY75+BE75+BK75+BQ75+BV75+CA75</f>
        <v>48</v>
      </c>
      <c r="Y75" s="1363">
        <v>38</v>
      </c>
      <c r="Z75" s="2029">
        <v>10</v>
      </c>
      <c r="AA75" s="1530"/>
      <c r="AB75" s="682"/>
      <c r="AC75" s="678">
        <f t="shared" ref="AC75:AC81" si="61">AE75+AJ75+AW75+BC75+BI75+BO75</f>
        <v>0</v>
      </c>
      <c r="AD75" s="250">
        <f t="shared" ref="AD75:AD82" si="62">AF75+AG75+AH75</f>
        <v>0</v>
      </c>
      <c r="AE75" s="251"/>
      <c r="AF75" s="252"/>
      <c r="AG75" s="252"/>
      <c r="AH75" s="252"/>
      <c r="AI75" s="250">
        <f t="shared" ref="AI75:AI81" si="63">AL75+AM75+AN75</f>
        <v>0</v>
      </c>
      <c r="AJ75" s="251"/>
      <c r="AK75" s="251"/>
      <c r="AL75" s="253"/>
      <c r="AM75" s="254"/>
      <c r="AN75" s="255"/>
      <c r="AO75" s="250"/>
      <c r="AP75" s="252"/>
      <c r="AQ75" s="255"/>
      <c r="AR75" s="250"/>
      <c r="AS75" s="252"/>
      <c r="AT75" s="252"/>
      <c r="AU75" s="253"/>
      <c r="AV75" s="790"/>
      <c r="AW75" s="1458"/>
      <c r="AX75" s="1941"/>
      <c r="AY75" s="818"/>
      <c r="AZ75" s="1457"/>
      <c r="BA75" s="1460"/>
      <c r="BB75" s="1355">
        <f>+BE75</f>
        <v>48</v>
      </c>
      <c r="BC75" s="1457"/>
      <c r="BD75" s="1457"/>
      <c r="BE75" s="1470">
        <v>48</v>
      </c>
      <c r="BF75" s="1457"/>
      <c r="BG75" s="1458"/>
      <c r="BH75" s="1391"/>
      <c r="BI75" s="1469"/>
      <c r="BJ75" s="1469"/>
      <c r="BK75" s="1470"/>
      <c r="BL75" s="1457"/>
      <c r="BM75" s="1458"/>
      <c r="BN75" s="1239"/>
      <c r="BO75" s="784"/>
      <c r="BP75" s="784"/>
      <c r="BQ75" s="784"/>
      <c r="BR75" s="784"/>
      <c r="BS75" s="785"/>
      <c r="BT75" s="401">
        <f t="shared" ref="BT75:BT82" si="64">BV75+BW75+BX75</f>
        <v>0</v>
      </c>
      <c r="BU75" s="416"/>
      <c r="BV75" s="416"/>
      <c r="BW75" s="416"/>
      <c r="BX75" s="416"/>
      <c r="BY75" s="401">
        <f t="shared" ref="BY75:BY82" si="65">CA75+CB75+CC75</f>
        <v>0</v>
      </c>
      <c r="BZ75" s="416"/>
      <c r="CA75" s="416"/>
      <c r="CB75" s="416"/>
      <c r="CC75" s="416"/>
      <c r="CD75" s="401"/>
      <c r="CE75" s="416"/>
      <c r="CF75" s="416"/>
      <c r="CG75" s="416"/>
      <c r="CH75" s="416"/>
      <c r="CI75" s="416"/>
      <c r="CJ75" s="401"/>
      <c r="CK75" s="416"/>
      <c r="CL75" s="416"/>
      <c r="CM75" s="416"/>
      <c r="CN75" s="416"/>
      <c r="CO75" s="418"/>
      <c r="CP75" s="67"/>
      <c r="CQ75" s="67"/>
    </row>
    <row r="76" spans="1:97" s="66" customFormat="1" ht="31.5" customHeight="1" x14ac:dyDescent="0.2">
      <c r="A76" s="1948" t="s">
        <v>293</v>
      </c>
      <c r="B76" s="2203" t="s">
        <v>171</v>
      </c>
      <c r="C76" s="2204"/>
      <c r="D76" s="2204"/>
      <c r="E76" s="2204"/>
      <c r="F76" s="2204"/>
      <c r="G76" s="2204"/>
      <c r="H76" s="2204"/>
      <c r="I76" s="2205"/>
      <c r="J76" s="770"/>
      <c r="K76" s="428"/>
      <c r="L76" s="769"/>
      <c r="M76" s="1879" t="s">
        <v>150</v>
      </c>
      <c r="N76" s="1245"/>
      <c r="O76" s="1879" t="s">
        <v>150</v>
      </c>
      <c r="P76" s="1245"/>
      <c r="Q76" s="1879" t="s">
        <v>150</v>
      </c>
      <c r="R76" s="256"/>
      <c r="S76" s="257">
        <v>48</v>
      </c>
      <c r="T76" s="505">
        <f t="shared" ref="T76:T82" si="66">W76+X76</f>
        <v>176</v>
      </c>
      <c r="U76" s="959"/>
      <c r="V76" s="960"/>
      <c r="W76" s="379"/>
      <c r="X76" s="1611">
        <f>AF76+AL76+AY76+BE76+BK76+BQ76+BV76+CA76+CG76+CM76</f>
        <v>176</v>
      </c>
      <c r="Y76" s="1531">
        <v>0</v>
      </c>
      <c r="Z76" s="538">
        <v>176</v>
      </c>
      <c r="AA76" s="1351"/>
      <c r="AB76" s="302"/>
      <c r="AC76" s="197">
        <f t="shared" si="61"/>
        <v>0</v>
      </c>
      <c r="AD76" s="198">
        <f t="shared" si="62"/>
        <v>0</v>
      </c>
      <c r="AE76" s="199"/>
      <c r="AF76" s="200"/>
      <c r="AG76" s="200"/>
      <c r="AH76" s="200"/>
      <c r="AI76" s="198">
        <f t="shared" si="63"/>
        <v>0</v>
      </c>
      <c r="AJ76" s="199"/>
      <c r="AK76" s="199"/>
      <c r="AL76" s="201"/>
      <c r="AM76" s="203"/>
      <c r="AN76" s="258"/>
      <c r="AO76" s="720"/>
      <c r="AP76" s="200"/>
      <c r="AQ76" s="258"/>
      <c r="AR76" s="720"/>
      <c r="AS76" s="200"/>
      <c r="AT76" s="200"/>
      <c r="AU76" s="201"/>
      <c r="AV76" s="1353">
        <f>+AY76</f>
        <v>32</v>
      </c>
      <c r="AW76" s="1344"/>
      <c r="AX76" s="1344"/>
      <c r="AY76" s="1354">
        <v>32</v>
      </c>
      <c r="AZ76" s="1344"/>
      <c r="BA76" s="1345"/>
      <c r="BB76" s="1355">
        <f>+BE76</f>
        <v>38</v>
      </c>
      <c r="BC76" s="1375"/>
      <c r="BD76" s="1375"/>
      <c r="BE76" s="1354">
        <v>38</v>
      </c>
      <c r="BF76" s="793"/>
      <c r="BG76" s="804"/>
      <c r="BH76" s="1366">
        <f>+BK76</f>
        <v>22</v>
      </c>
      <c r="BI76" s="1375"/>
      <c r="BJ76" s="1375"/>
      <c r="BK76" s="1354">
        <v>22</v>
      </c>
      <c r="BL76" s="793"/>
      <c r="BM76" s="804"/>
      <c r="BN76" s="1355">
        <f>+BQ76</f>
        <v>42</v>
      </c>
      <c r="BO76" s="1375"/>
      <c r="BP76" s="1375"/>
      <c r="BQ76" s="1354">
        <v>42</v>
      </c>
      <c r="BR76" s="1375"/>
      <c r="BS76" s="1418"/>
      <c r="BT76" s="1419">
        <f t="shared" si="64"/>
        <v>0</v>
      </c>
      <c r="BU76" s="1417"/>
      <c r="BV76" s="1417"/>
      <c r="BW76" s="1417"/>
      <c r="BX76" s="1417"/>
      <c r="BY76" s="1419">
        <f t="shared" si="65"/>
        <v>0</v>
      </c>
      <c r="BZ76" s="1417"/>
      <c r="CA76" s="1417"/>
      <c r="CB76" s="1417"/>
      <c r="CC76" s="1417"/>
      <c r="CD76" s="1372">
        <f>+CG76</f>
        <v>22</v>
      </c>
      <c r="CE76" s="1510"/>
      <c r="CF76" s="1510"/>
      <c r="CG76" s="1510">
        <v>22</v>
      </c>
      <c r="CH76" s="1417"/>
      <c r="CI76" s="244"/>
      <c r="CJ76" s="1372">
        <f>+CM76</f>
        <v>20</v>
      </c>
      <c r="CK76" s="1374"/>
      <c r="CL76" s="1374"/>
      <c r="CM76" s="1510">
        <v>20</v>
      </c>
      <c r="CN76" s="402"/>
      <c r="CO76" s="403"/>
      <c r="CP76" s="67"/>
      <c r="CQ76" s="67"/>
    </row>
    <row r="77" spans="1:97" s="66" customFormat="1" ht="22.5" customHeight="1" x14ac:dyDescent="0.2">
      <c r="A77" s="1949" t="s">
        <v>294</v>
      </c>
      <c r="B77" s="2203" t="s">
        <v>152</v>
      </c>
      <c r="C77" s="2204"/>
      <c r="D77" s="2204"/>
      <c r="E77" s="2204"/>
      <c r="F77" s="2204"/>
      <c r="G77" s="2204"/>
      <c r="H77" s="2204"/>
      <c r="I77" s="2205"/>
      <c r="J77" s="770"/>
      <c r="K77" s="428"/>
      <c r="L77" s="769"/>
      <c r="M77" s="1488"/>
      <c r="N77" s="769"/>
      <c r="O77" s="1879" t="s">
        <v>150</v>
      </c>
      <c r="P77" s="769"/>
      <c r="Q77" s="2016"/>
      <c r="R77" s="256"/>
      <c r="S77" s="257"/>
      <c r="T77" s="506">
        <f>+X77</f>
        <v>68</v>
      </c>
      <c r="U77" s="959"/>
      <c r="V77" s="966"/>
      <c r="W77" s="888"/>
      <c r="X77" s="1611">
        <f>AF77+AL77+AY77+BE77+BK77+BQ77+BV77+CA77+CG77+CM77</f>
        <v>68</v>
      </c>
      <c r="Y77" s="1349">
        <v>20</v>
      </c>
      <c r="Z77" s="1350">
        <v>48</v>
      </c>
      <c r="AA77" s="1351"/>
      <c r="AB77" s="301"/>
      <c r="AC77" s="1352"/>
      <c r="AD77" s="1339"/>
      <c r="AE77" s="1336"/>
      <c r="AF77" s="1337"/>
      <c r="AG77" s="1337"/>
      <c r="AH77" s="1337"/>
      <c r="AI77" s="1339"/>
      <c r="AJ77" s="1336"/>
      <c r="AK77" s="1336"/>
      <c r="AL77" s="1333"/>
      <c r="AM77" s="1334"/>
      <c r="AN77" s="1335"/>
      <c r="AO77" s="1338"/>
      <c r="AP77" s="1337"/>
      <c r="AQ77" s="1335"/>
      <c r="AR77" s="1338"/>
      <c r="AS77" s="1337"/>
      <c r="AT77" s="1337"/>
      <c r="AU77" s="1333"/>
      <c r="AV77" s="1346"/>
      <c r="AW77" s="1344"/>
      <c r="AX77" s="1344"/>
      <c r="AY77" s="1354"/>
      <c r="AZ77" s="1344"/>
      <c r="BA77" s="1345"/>
      <c r="BB77" s="1355"/>
      <c r="BC77" s="1375"/>
      <c r="BD77" s="1375"/>
      <c r="BE77" s="1354"/>
      <c r="BF77" s="793"/>
      <c r="BG77" s="804"/>
      <c r="BH77" s="1540"/>
      <c r="BI77" s="1375"/>
      <c r="BJ77" s="1375"/>
      <c r="BK77" s="1375"/>
      <c r="BL77" s="793"/>
      <c r="BM77" s="804"/>
      <c r="BN77" s="1355">
        <f>+BQ77</f>
        <v>68</v>
      </c>
      <c r="BO77" s="1375"/>
      <c r="BP77" s="1375"/>
      <c r="BQ77" s="1354">
        <v>68</v>
      </c>
      <c r="BR77" s="1375"/>
      <c r="BS77" s="1418"/>
      <c r="BT77" s="1419"/>
      <c r="BU77" s="1417"/>
      <c r="BV77" s="1417"/>
      <c r="BW77" s="1417"/>
      <c r="BX77" s="1417"/>
      <c r="BY77" s="1419"/>
      <c r="BZ77" s="1417"/>
      <c r="CA77" s="1417"/>
      <c r="CB77" s="1417"/>
      <c r="CC77" s="1417"/>
      <c r="CD77" s="1419"/>
      <c r="CE77" s="1417"/>
      <c r="CF77" s="1417"/>
      <c r="CG77" s="1417"/>
      <c r="CH77" s="1417"/>
      <c r="CI77" s="244"/>
      <c r="CJ77" s="1382"/>
      <c r="CK77" s="1374"/>
      <c r="CL77" s="1374"/>
      <c r="CM77" s="1374"/>
      <c r="CN77" s="244"/>
      <c r="CO77" s="403"/>
      <c r="CP77" s="67"/>
      <c r="CQ77" s="67"/>
    </row>
    <row r="78" spans="1:97" s="66" customFormat="1" ht="15.75" customHeight="1" x14ac:dyDescent="0.2">
      <c r="A78" s="1948" t="s">
        <v>295</v>
      </c>
      <c r="B78" s="2203" t="s">
        <v>18</v>
      </c>
      <c r="C78" s="2204"/>
      <c r="D78" s="2204"/>
      <c r="E78" s="2204"/>
      <c r="F78" s="2204"/>
      <c r="G78" s="2204"/>
      <c r="H78" s="2204"/>
      <c r="I78" s="2205"/>
      <c r="J78" s="770"/>
      <c r="K78" s="428"/>
      <c r="L78" s="2193" t="s">
        <v>150</v>
      </c>
      <c r="M78" s="2194" t="s">
        <v>150</v>
      </c>
      <c r="N78" s="2193" t="s">
        <v>150</v>
      </c>
      <c r="O78" s="2194" t="s">
        <v>150</v>
      </c>
      <c r="P78" s="2193" t="s">
        <v>150</v>
      </c>
      <c r="Q78" s="2194" t="s">
        <v>150</v>
      </c>
      <c r="R78" s="256"/>
      <c r="S78" s="257">
        <v>172</v>
      </c>
      <c r="T78" s="505">
        <f>+X78</f>
        <v>176</v>
      </c>
      <c r="U78" s="959"/>
      <c r="V78" s="960"/>
      <c r="W78" s="379"/>
      <c r="X78" s="1611">
        <f>+AY78+BE78+BK78+BQ78+CG78+CM78</f>
        <v>176</v>
      </c>
      <c r="Y78" s="1376">
        <v>0</v>
      </c>
      <c r="Z78" s="1376">
        <v>176</v>
      </c>
      <c r="AA78" s="1376"/>
      <c r="AB78" s="302"/>
      <c r="AC78" s="197">
        <f t="shared" si="61"/>
        <v>0</v>
      </c>
      <c r="AD78" s="198">
        <f t="shared" si="62"/>
        <v>0</v>
      </c>
      <c r="AE78" s="199"/>
      <c r="AF78" s="200"/>
      <c r="AG78" s="200"/>
      <c r="AH78" s="200"/>
      <c r="AI78" s="198">
        <f t="shared" si="63"/>
        <v>0</v>
      </c>
      <c r="AJ78" s="199"/>
      <c r="AK78" s="199"/>
      <c r="AL78" s="201"/>
      <c r="AM78" s="203"/>
      <c r="AN78" s="258"/>
      <c r="AO78" s="720"/>
      <c r="AP78" s="200"/>
      <c r="AQ78" s="258"/>
      <c r="AR78" s="720"/>
      <c r="AS78" s="200"/>
      <c r="AT78" s="200"/>
      <c r="AU78" s="201"/>
      <c r="AV78" s="1353">
        <f>+AY78</f>
        <v>32</v>
      </c>
      <c r="AW78" s="1344"/>
      <c r="AX78" s="1344"/>
      <c r="AY78" s="1354">
        <v>32</v>
      </c>
      <c r="AZ78" s="1344"/>
      <c r="BA78" s="1345"/>
      <c r="BB78" s="1355">
        <f>+BE78</f>
        <v>38</v>
      </c>
      <c r="BC78" s="1375"/>
      <c r="BD78" s="1375"/>
      <c r="BE78" s="1354">
        <v>38</v>
      </c>
      <c r="BF78" s="793"/>
      <c r="BG78" s="804"/>
      <c r="BH78" s="1366">
        <f>+BK78</f>
        <v>22</v>
      </c>
      <c r="BI78" s="1375"/>
      <c r="BJ78" s="1375"/>
      <c r="BK78" s="1354">
        <v>22</v>
      </c>
      <c r="BL78" s="793"/>
      <c r="BM78" s="804"/>
      <c r="BN78" s="1355">
        <f>+BQ78</f>
        <v>42</v>
      </c>
      <c r="BO78" s="1375"/>
      <c r="BP78" s="1375"/>
      <c r="BQ78" s="1354">
        <v>42</v>
      </c>
      <c r="BR78" s="1375"/>
      <c r="BS78" s="1418"/>
      <c r="BT78" s="1419">
        <f t="shared" ref="BT78" si="67">BV78+BW78+BX78</f>
        <v>0</v>
      </c>
      <c r="BU78" s="1417"/>
      <c r="BV78" s="1417"/>
      <c r="BW78" s="1417"/>
      <c r="BX78" s="1417"/>
      <c r="BY78" s="1419">
        <f t="shared" ref="BY78" si="68">CA78+CB78+CC78</f>
        <v>0</v>
      </c>
      <c r="BZ78" s="1417"/>
      <c r="CA78" s="1417"/>
      <c r="CB78" s="1417"/>
      <c r="CC78" s="1417"/>
      <c r="CD78" s="1372">
        <f>+CG78</f>
        <v>22</v>
      </c>
      <c r="CE78" s="1510"/>
      <c r="CF78" s="1510"/>
      <c r="CG78" s="1510">
        <v>22</v>
      </c>
      <c r="CH78" s="1417"/>
      <c r="CI78" s="244"/>
      <c r="CJ78" s="1372">
        <f>+CM78</f>
        <v>20</v>
      </c>
      <c r="CK78" s="1374"/>
      <c r="CL78" s="1374"/>
      <c r="CM78" s="1510">
        <v>20</v>
      </c>
      <c r="CN78" s="402"/>
      <c r="CO78" s="403"/>
      <c r="CP78" s="67"/>
      <c r="CQ78" s="67"/>
    </row>
    <row r="79" spans="1:97" s="66" customFormat="1" ht="22.5" customHeight="1" x14ac:dyDescent="0.2">
      <c r="A79" s="1948" t="s">
        <v>295</v>
      </c>
      <c r="B79" s="2203" t="s">
        <v>174</v>
      </c>
      <c r="C79" s="2204"/>
      <c r="D79" s="2204"/>
      <c r="E79" s="2204"/>
      <c r="F79" s="2204"/>
      <c r="G79" s="2204"/>
      <c r="H79" s="2204"/>
      <c r="I79" s="2205"/>
      <c r="J79" s="770"/>
      <c r="K79" s="428"/>
      <c r="L79" s="2193"/>
      <c r="M79" s="2194"/>
      <c r="N79" s="2193"/>
      <c r="O79" s="2194"/>
      <c r="P79" s="2193"/>
      <c r="Q79" s="2194"/>
      <c r="R79" s="256"/>
      <c r="S79" s="257"/>
      <c r="T79" s="505"/>
      <c r="U79" s="959"/>
      <c r="V79" s="960"/>
      <c r="W79" s="379"/>
      <c r="X79" s="1611"/>
      <c r="Y79" s="1376"/>
      <c r="Z79" s="1376"/>
      <c r="AA79" s="1376"/>
      <c r="AB79" s="302"/>
      <c r="AC79" s="197"/>
      <c r="AD79" s="198"/>
      <c r="AE79" s="199"/>
      <c r="AF79" s="200"/>
      <c r="AG79" s="200"/>
      <c r="AH79" s="200"/>
      <c r="AI79" s="198"/>
      <c r="AJ79" s="199"/>
      <c r="AK79" s="199"/>
      <c r="AL79" s="201"/>
      <c r="AM79" s="203"/>
      <c r="AN79" s="258"/>
      <c r="AO79" s="720"/>
      <c r="AP79" s="200"/>
      <c r="AQ79" s="258"/>
      <c r="AR79" s="720"/>
      <c r="AS79" s="200"/>
      <c r="AT79" s="200"/>
      <c r="AU79" s="201"/>
      <c r="AV79" s="1392"/>
      <c r="AW79" s="207"/>
      <c r="AX79" s="207"/>
      <c r="AY79" s="1370"/>
      <c r="AZ79" s="207"/>
      <c r="BA79" s="208"/>
      <c r="BB79" s="806"/>
      <c r="BC79" s="787"/>
      <c r="BD79" s="787"/>
      <c r="BE79" s="788"/>
      <c r="BF79" s="787"/>
      <c r="BG79" s="786"/>
      <c r="BH79" s="982"/>
      <c r="BI79" s="787"/>
      <c r="BJ79" s="787"/>
      <c r="BK79" s="788"/>
      <c r="BL79" s="787"/>
      <c r="BM79" s="786"/>
      <c r="BN79" s="806"/>
      <c r="BO79" s="787"/>
      <c r="BP79" s="787"/>
      <c r="BQ79" s="788"/>
      <c r="BR79" s="787"/>
      <c r="BS79" s="789"/>
      <c r="BT79" s="401"/>
      <c r="BU79" s="402"/>
      <c r="BV79" s="402"/>
      <c r="BW79" s="402"/>
      <c r="BX79" s="402"/>
      <c r="BY79" s="401"/>
      <c r="BZ79" s="402"/>
      <c r="CA79" s="402"/>
      <c r="CB79" s="402"/>
      <c r="CC79" s="402"/>
      <c r="CD79" s="791"/>
      <c r="CE79" s="402"/>
      <c r="CF79" s="402"/>
      <c r="CG79" s="792"/>
      <c r="CH79" s="402"/>
      <c r="CI79" s="402"/>
      <c r="CJ79" s="791"/>
      <c r="CK79" s="402"/>
      <c r="CL79" s="402"/>
      <c r="CM79" s="792"/>
      <c r="CN79" s="402"/>
      <c r="CO79" s="403"/>
      <c r="CP79" s="67"/>
      <c r="CQ79" s="67"/>
    </row>
    <row r="80" spans="1:97" s="66" customFormat="1" ht="42.75" customHeight="1" x14ac:dyDescent="0.2">
      <c r="A80" s="1949" t="s">
        <v>296</v>
      </c>
      <c r="B80" s="2203" t="s">
        <v>369</v>
      </c>
      <c r="C80" s="2204"/>
      <c r="D80" s="2204"/>
      <c r="E80" s="2204"/>
      <c r="F80" s="2204"/>
      <c r="G80" s="2204"/>
      <c r="H80" s="2204"/>
      <c r="I80" s="2205"/>
      <c r="J80" s="770"/>
      <c r="K80" s="428"/>
      <c r="L80" s="769"/>
      <c r="M80" s="2689" t="s">
        <v>375</v>
      </c>
      <c r="N80" s="769"/>
      <c r="O80" s="428"/>
      <c r="P80" s="769"/>
      <c r="Q80" s="428"/>
      <c r="R80" s="256"/>
      <c r="S80" s="257">
        <v>160</v>
      </c>
      <c r="T80" s="506">
        <f>+X80</f>
        <v>64</v>
      </c>
      <c r="U80" s="959"/>
      <c r="V80" s="966"/>
      <c r="W80" s="888"/>
      <c r="X80" s="1611">
        <f>+BE80</f>
        <v>64</v>
      </c>
      <c r="Y80" s="1376">
        <v>50</v>
      </c>
      <c r="Z80" s="1376">
        <v>14</v>
      </c>
      <c r="AA80" s="1376"/>
      <c r="AB80" s="302"/>
      <c r="AC80" s="197">
        <f t="shared" si="61"/>
        <v>0</v>
      </c>
      <c r="AD80" s="198">
        <f t="shared" si="62"/>
        <v>0</v>
      </c>
      <c r="AE80" s="199"/>
      <c r="AF80" s="200"/>
      <c r="AG80" s="200"/>
      <c r="AH80" s="200"/>
      <c r="AI80" s="198">
        <f t="shared" si="63"/>
        <v>0</v>
      </c>
      <c r="AJ80" s="199"/>
      <c r="AK80" s="199"/>
      <c r="AL80" s="201"/>
      <c r="AM80" s="203"/>
      <c r="AN80" s="258"/>
      <c r="AO80" s="720"/>
      <c r="AP80" s="200"/>
      <c r="AQ80" s="258"/>
      <c r="AR80" s="720"/>
      <c r="AS80" s="200"/>
      <c r="AT80" s="200"/>
      <c r="AU80" s="201"/>
      <c r="AV80" s="790"/>
      <c r="AW80" s="787"/>
      <c r="AX80" s="787"/>
      <c r="AY80" s="788"/>
      <c r="AZ80" s="787"/>
      <c r="BA80" s="789"/>
      <c r="BB80" s="1355">
        <f>+BE80</f>
        <v>64</v>
      </c>
      <c r="BC80" s="1332"/>
      <c r="BD80" s="1332"/>
      <c r="BE80" s="1354">
        <v>64</v>
      </c>
      <c r="BF80" s="787"/>
      <c r="BG80" s="786"/>
      <c r="BH80" s="982"/>
      <c r="BI80" s="787"/>
      <c r="BJ80" s="787"/>
      <c r="BK80" s="788"/>
      <c r="BL80" s="787"/>
      <c r="BM80" s="786"/>
      <c r="BN80" s="806"/>
      <c r="BO80" s="787"/>
      <c r="BP80" s="787"/>
      <c r="BQ80" s="788"/>
      <c r="BR80" s="787"/>
      <c r="BS80" s="789"/>
      <c r="BT80" s="401"/>
      <c r="BU80" s="402"/>
      <c r="BV80" s="402"/>
      <c r="BW80" s="402"/>
      <c r="BX80" s="402"/>
      <c r="BY80" s="401"/>
      <c r="BZ80" s="402"/>
      <c r="CA80" s="402"/>
      <c r="CB80" s="402"/>
      <c r="CC80" s="402"/>
      <c r="CD80" s="791"/>
      <c r="CE80" s="402"/>
      <c r="CF80" s="402"/>
      <c r="CG80" s="792"/>
      <c r="CH80" s="402"/>
      <c r="CI80" s="402"/>
      <c r="CJ80" s="791"/>
      <c r="CK80" s="402"/>
      <c r="CL80" s="402"/>
      <c r="CM80" s="792"/>
      <c r="CN80" s="402"/>
      <c r="CO80" s="403"/>
      <c r="CP80" s="67"/>
      <c r="CQ80" s="67"/>
    </row>
    <row r="81" spans="1:95" s="66" customFormat="1" ht="21.75" customHeight="1" x14ac:dyDescent="0.2">
      <c r="A81" s="1949" t="s">
        <v>298</v>
      </c>
      <c r="B81" s="2203" t="s">
        <v>297</v>
      </c>
      <c r="C81" s="2204"/>
      <c r="D81" s="2204"/>
      <c r="E81" s="2204"/>
      <c r="F81" s="2204"/>
      <c r="G81" s="2204"/>
      <c r="H81" s="2204"/>
      <c r="I81" s="2205"/>
      <c r="J81" s="1246"/>
      <c r="K81" s="1888"/>
      <c r="L81" s="1245"/>
      <c r="M81" s="2689"/>
      <c r="N81" s="1245"/>
      <c r="O81" s="1373"/>
      <c r="P81" s="1245"/>
      <c r="Q81" s="1373"/>
      <c r="R81" s="649"/>
      <c r="S81" s="247">
        <v>160</v>
      </c>
      <c r="T81" s="506">
        <f>+X81</f>
        <v>60</v>
      </c>
      <c r="U81" s="959"/>
      <c r="V81" s="961"/>
      <c r="W81" s="888"/>
      <c r="X81" s="1611">
        <f>+BB81+BH81+BN81+CD81+CJ81+AV81</f>
        <v>60</v>
      </c>
      <c r="Y81" s="892">
        <v>50</v>
      </c>
      <c r="Z81" s="516">
        <v>10</v>
      </c>
      <c r="AA81" s="1376"/>
      <c r="AB81" s="683"/>
      <c r="AC81" s="679">
        <f t="shared" si="61"/>
        <v>0</v>
      </c>
      <c r="AD81" s="493">
        <f t="shared" si="62"/>
        <v>0</v>
      </c>
      <c r="AE81" s="494"/>
      <c r="AF81" s="494"/>
      <c r="AG81" s="494"/>
      <c r="AH81" s="494"/>
      <c r="AI81" s="493">
        <f t="shared" si="63"/>
        <v>0</v>
      </c>
      <c r="AJ81" s="494"/>
      <c r="AK81" s="494"/>
      <c r="AL81" s="495"/>
      <c r="AM81" s="496"/>
      <c r="AN81" s="497"/>
      <c r="AO81" s="734"/>
      <c r="AP81" s="494"/>
      <c r="AQ81" s="497"/>
      <c r="AR81" s="734"/>
      <c r="AS81" s="494"/>
      <c r="AT81" s="494"/>
      <c r="AU81" s="495"/>
      <c r="AV81" s="803"/>
      <c r="AW81" s="793"/>
      <c r="AX81" s="793"/>
      <c r="AY81" s="807"/>
      <c r="AZ81" s="793"/>
      <c r="BA81" s="794"/>
      <c r="BB81" s="1355">
        <f>+BE81</f>
        <v>60</v>
      </c>
      <c r="BC81" s="1332"/>
      <c r="BD81" s="1332"/>
      <c r="BE81" s="1354">
        <v>60</v>
      </c>
      <c r="BF81" s="793"/>
      <c r="BG81" s="804"/>
      <c r="BH81" s="1242"/>
      <c r="BI81" s="793"/>
      <c r="BJ81" s="793"/>
      <c r="BK81" s="807"/>
      <c r="BL81" s="793"/>
      <c r="BM81" s="804"/>
      <c r="BN81" s="1241"/>
      <c r="BO81" s="793"/>
      <c r="BP81" s="793"/>
      <c r="BQ81" s="807"/>
      <c r="BR81" s="793"/>
      <c r="BS81" s="794"/>
      <c r="BT81" s="795"/>
      <c r="BU81" s="244"/>
      <c r="BV81" s="244"/>
      <c r="BW81" s="244"/>
      <c r="BX81" s="244"/>
      <c r="BY81" s="795"/>
      <c r="BZ81" s="244"/>
      <c r="CA81" s="244"/>
      <c r="CB81" s="244"/>
      <c r="CC81" s="244"/>
      <c r="CD81" s="1243"/>
      <c r="CE81" s="244"/>
      <c r="CF81" s="244"/>
      <c r="CG81" s="815"/>
      <c r="CH81" s="244"/>
      <c r="CI81" s="244"/>
      <c r="CJ81" s="1243"/>
      <c r="CK81" s="402"/>
      <c r="CL81" s="402"/>
      <c r="CM81" s="815"/>
      <c r="CN81" s="402"/>
      <c r="CO81" s="403"/>
      <c r="CP81" s="67"/>
      <c r="CQ81" s="67">
        <f>SUM(CJ81+CD81+BN81+BH81+BB81+AV81)</f>
        <v>60</v>
      </c>
    </row>
    <row r="82" spans="1:95" s="66" customFormat="1" ht="22.5" customHeight="1" thickBot="1" x14ac:dyDescent="0.25">
      <c r="A82" s="1949" t="s">
        <v>299</v>
      </c>
      <c r="B82" s="2206" t="s">
        <v>155</v>
      </c>
      <c r="C82" s="2207"/>
      <c r="D82" s="2207"/>
      <c r="E82" s="2207"/>
      <c r="F82" s="2207"/>
      <c r="G82" s="2207"/>
      <c r="H82" s="2207"/>
      <c r="I82" s="2208"/>
      <c r="J82" s="1890"/>
      <c r="K82" s="1885"/>
      <c r="L82" s="1939" t="s">
        <v>150</v>
      </c>
      <c r="M82" s="1277"/>
      <c r="N82" s="1940"/>
      <c r="O82" s="1277"/>
      <c r="P82" s="1940"/>
      <c r="Q82" s="1277"/>
      <c r="R82" s="259"/>
      <c r="S82" s="260">
        <v>40</v>
      </c>
      <c r="T82" s="508">
        <f t="shared" si="66"/>
        <v>64</v>
      </c>
      <c r="U82" s="962"/>
      <c r="V82" s="963"/>
      <c r="W82" s="1361">
        <f>AH82+AN82+BA82+BG82+BM82+BS82+BX82+CC82</f>
        <v>2</v>
      </c>
      <c r="X82" s="1612">
        <f>AF82+AL82+AY82+BE82+BK82+BQ82+BV82+CA82</f>
        <v>62</v>
      </c>
      <c r="Y82" s="1359">
        <f t="shared" ref="Y82" si="69">X82-Z82-AA82</f>
        <v>52</v>
      </c>
      <c r="Z82" s="1360">
        <v>10</v>
      </c>
      <c r="AA82" s="1383"/>
      <c r="AB82" s="303"/>
      <c r="AC82" s="681">
        <f>AE82+AJ82+AW82+BC82+BI82+BO82</f>
        <v>0</v>
      </c>
      <c r="AD82" s="263">
        <f t="shared" si="62"/>
        <v>0</v>
      </c>
      <c r="AE82" s="264"/>
      <c r="AF82" s="265"/>
      <c r="AG82" s="265"/>
      <c r="AH82" s="265"/>
      <c r="AI82" s="263">
        <f>AL82+AM82+AN82</f>
        <v>0</v>
      </c>
      <c r="AJ82" s="264"/>
      <c r="AK82" s="264"/>
      <c r="AL82" s="266"/>
      <c r="AM82" s="267"/>
      <c r="AN82" s="268"/>
      <c r="AO82" s="736"/>
      <c r="AP82" s="265"/>
      <c r="AQ82" s="268"/>
      <c r="AR82" s="736"/>
      <c r="AS82" s="265"/>
      <c r="AT82" s="265"/>
      <c r="AU82" s="266"/>
      <c r="AV82" s="1356">
        <f>AY82+AZ82+BA82</f>
        <v>64</v>
      </c>
      <c r="AW82" s="1357"/>
      <c r="AX82" s="1340"/>
      <c r="AY82" s="1357">
        <v>62</v>
      </c>
      <c r="AZ82" s="1340"/>
      <c r="BA82" s="1358">
        <v>2</v>
      </c>
      <c r="BB82" s="798"/>
      <c r="BC82" s="797"/>
      <c r="BD82" s="797"/>
      <c r="BE82" s="797"/>
      <c r="BF82" s="797"/>
      <c r="BG82" s="799"/>
      <c r="BH82" s="983"/>
      <c r="BI82" s="797"/>
      <c r="BJ82" s="797"/>
      <c r="BK82" s="797"/>
      <c r="BL82" s="797"/>
      <c r="BM82" s="1538"/>
      <c r="BN82" s="798"/>
      <c r="BO82" s="797"/>
      <c r="BP82" s="797"/>
      <c r="BQ82" s="797"/>
      <c r="BR82" s="797"/>
      <c r="BS82" s="800"/>
      <c r="BT82" s="801">
        <f t="shared" si="64"/>
        <v>0</v>
      </c>
      <c r="BU82" s="261"/>
      <c r="BV82" s="261"/>
      <c r="BW82" s="261"/>
      <c r="BX82" s="261"/>
      <c r="BY82" s="801">
        <f t="shared" si="65"/>
        <v>0</v>
      </c>
      <c r="BZ82" s="261"/>
      <c r="CA82" s="261"/>
      <c r="CB82" s="261"/>
      <c r="CC82" s="261"/>
      <c r="CD82" s="801"/>
      <c r="CE82" s="261"/>
      <c r="CF82" s="261"/>
      <c r="CG82" s="261"/>
      <c r="CH82" s="261"/>
      <c r="CI82" s="261"/>
      <c r="CJ82" s="801"/>
      <c r="CK82" s="261"/>
      <c r="CL82" s="261"/>
      <c r="CM82" s="261"/>
      <c r="CN82" s="261"/>
      <c r="CO82" s="802"/>
      <c r="CP82" s="67"/>
      <c r="CQ82" s="67"/>
    </row>
    <row r="83" spans="1:95" s="19" customFormat="1" ht="21" customHeight="1" thickBot="1" x14ac:dyDescent="0.25">
      <c r="A83" s="1964" t="s">
        <v>20</v>
      </c>
      <c r="B83" s="2172" t="s">
        <v>190</v>
      </c>
      <c r="C83" s="2173"/>
      <c r="D83" s="2173"/>
      <c r="E83" s="2173"/>
      <c r="F83" s="2173"/>
      <c r="G83" s="2173"/>
      <c r="H83" s="2173"/>
      <c r="I83" s="2174"/>
      <c r="J83" s="2182" t="s">
        <v>401</v>
      </c>
      <c r="K83" s="2183"/>
      <c r="L83" s="2183"/>
      <c r="M83" s="2183"/>
      <c r="N83" s="2183"/>
      <c r="O83" s="2183"/>
      <c r="P83" s="2183"/>
      <c r="Q83" s="2184"/>
      <c r="R83" s="1640">
        <v>612</v>
      </c>
      <c r="S83" s="1641">
        <v>612</v>
      </c>
      <c r="T83" s="1617">
        <f>SUM(T84:T98)</f>
        <v>1186</v>
      </c>
      <c r="U83" s="1644">
        <f>SUM(U84:U98)</f>
        <v>30</v>
      </c>
      <c r="V83" s="1644">
        <f>SUM(V84:V98)</f>
        <v>30</v>
      </c>
      <c r="W83" s="1646">
        <f t="shared" ref="W83:AB83" si="70">SUM(W84:W93)</f>
        <v>4</v>
      </c>
      <c r="X83" s="1613">
        <f>SUM(X84:X98)</f>
        <v>1122</v>
      </c>
      <c r="Y83" s="1569">
        <f>SUM(Y84:Y98)</f>
        <v>740</v>
      </c>
      <c r="Z83" s="1570">
        <f>SUM(Z84:Z98)</f>
        <v>382</v>
      </c>
      <c r="AA83" s="1571">
        <f t="shared" si="70"/>
        <v>0</v>
      </c>
      <c r="AB83" s="1567">
        <f t="shared" si="70"/>
        <v>0</v>
      </c>
      <c r="AC83" s="1656">
        <f t="shared" ref="AC83:AJ83" si="71">SUM(AC84:AC94)</f>
        <v>24</v>
      </c>
      <c r="AD83" s="1643">
        <f t="shared" si="71"/>
        <v>0</v>
      </c>
      <c r="AE83" s="1643">
        <f t="shared" si="71"/>
        <v>0</v>
      </c>
      <c r="AF83" s="1643">
        <f t="shared" si="71"/>
        <v>0</v>
      </c>
      <c r="AG83" s="1643">
        <f t="shared" si="71"/>
        <v>0</v>
      </c>
      <c r="AH83" s="1643">
        <f t="shared" si="71"/>
        <v>0</v>
      </c>
      <c r="AI83" s="1643">
        <f t="shared" si="71"/>
        <v>0</v>
      </c>
      <c r="AJ83" s="1643">
        <f t="shared" si="71"/>
        <v>0</v>
      </c>
      <c r="AK83" s="1643"/>
      <c r="AL83" s="1643">
        <f>SUM(AL84:AL94)</f>
        <v>0</v>
      </c>
      <c r="AM83" s="1643">
        <f>SUM(AM84:AM94)</f>
        <v>0</v>
      </c>
      <c r="AN83" s="1564">
        <f>SUM(AN84:AN94)</f>
        <v>0</v>
      </c>
      <c r="AO83" s="1569">
        <f>SUM(AO84:AO93)</f>
        <v>0</v>
      </c>
      <c r="AP83" s="1570">
        <f t="shared" ref="AP83" si="72">+AP91</f>
        <v>0</v>
      </c>
      <c r="AQ83" s="1571">
        <f t="shared" ref="AQ83:BS83" si="73">SUM(AQ84:AQ93)</f>
        <v>0</v>
      </c>
      <c r="AR83" s="1569">
        <f t="shared" si="73"/>
        <v>0</v>
      </c>
      <c r="AS83" s="1570">
        <f t="shared" si="73"/>
        <v>0</v>
      </c>
      <c r="AT83" s="1570">
        <f t="shared" si="73"/>
        <v>0</v>
      </c>
      <c r="AU83" s="1571">
        <f t="shared" si="73"/>
        <v>0</v>
      </c>
      <c r="AV83" s="1569">
        <f>SUM(AV84:AV93)</f>
        <v>436</v>
      </c>
      <c r="AW83" s="1643">
        <f>SUM(AW84:AW93)</f>
        <v>18</v>
      </c>
      <c r="AX83" s="1643">
        <f>SUM(AX84:AX93)</f>
        <v>18</v>
      </c>
      <c r="AY83" s="1570">
        <f t="shared" si="73"/>
        <v>398</v>
      </c>
      <c r="AZ83" s="1643">
        <f t="shared" si="73"/>
        <v>0</v>
      </c>
      <c r="BA83" s="1602">
        <f t="shared" si="73"/>
        <v>2</v>
      </c>
      <c r="BB83" s="1647">
        <f>SUM(BB84:BB96)</f>
        <v>284</v>
      </c>
      <c r="BC83" s="1643">
        <f t="shared" si="73"/>
        <v>6</v>
      </c>
      <c r="BD83" s="1643">
        <f t="shared" si="73"/>
        <v>6</v>
      </c>
      <c r="BE83" s="1643">
        <f t="shared" si="73"/>
        <v>270</v>
      </c>
      <c r="BF83" s="1643">
        <f t="shared" si="73"/>
        <v>0</v>
      </c>
      <c r="BG83" s="1602">
        <f t="shared" si="73"/>
        <v>2</v>
      </c>
      <c r="BH83" s="1647">
        <f t="shared" si="73"/>
        <v>54</v>
      </c>
      <c r="BI83" s="1643">
        <f t="shared" si="73"/>
        <v>0</v>
      </c>
      <c r="BJ83" s="1643">
        <f t="shared" si="73"/>
        <v>0</v>
      </c>
      <c r="BK83" s="1643">
        <f t="shared" si="73"/>
        <v>54</v>
      </c>
      <c r="BL83" s="1643">
        <f t="shared" si="73"/>
        <v>0</v>
      </c>
      <c r="BM83" s="1602">
        <f t="shared" si="73"/>
        <v>0</v>
      </c>
      <c r="BN83" s="1647">
        <f>SUM(BN84:BN98)</f>
        <v>262</v>
      </c>
      <c r="BO83" s="1643">
        <f t="shared" si="73"/>
        <v>0</v>
      </c>
      <c r="BP83" s="1643">
        <f t="shared" si="73"/>
        <v>0</v>
      </c>
      <c r="BQ83" s="1643">
        <f>SUM(BQ84:BQ98)</f>
        <v>262</v>
      </c>
      <c r="BR83" s="1643">
        <f t="shared" si="73"/>
        <v>0</v>
      </c>
      <c r="BS83" s="1602">
        <f t="shared" si="73"/>
        <v>0</v>
      </c>
      <c r="BT83" s="1975">
        <f t="shared" ref="BT83:CC83" si="74">SUM(BT84:BT94)</f>
        <v>0</v>
      </c>
      <c r="BU83" s="1976">
        <f t="shared" si="74"/>
        <v>0</v>
      </c>
      <c r="BV83" s="1976">
        <f t="shared" si="74"/>
        <v>0</v>
      </c>
      <c r="BW83" s="1976">
        <f t="shared" si="74"/>
        <v>0</v>
      </c>
      <c r="BX83" s="1976">
        <f t="shared" si="74"/>
        <v>0</v>
      </c>
      <c r="BY83" s="1976">
        <f t="shared" si="74"/>
        <v>0</v>
      </c>
      <c r="BZ83" s="1976">
        <f t="shared" si="74"/>
        <v>0</v>
      </c>
      <c r="CA83" s="1976">
        <f t="shared" si="74"/>
        <v>0</v>
      </c>
      <c r="CB83" s="1976">
        <f t="shared" si="74"/>
        <v>0</v>
      </c>
      <c r="CC83" s="1977">
        <f t="shared" si="74"/>
        <v>0</v>
      </c>
      <c r="CD83" s="1647">
        <f>SUM(CD84:CD96)</f>
        <v>90</v>
      </c>
      <c r="CE83" s="1643">
        <f>SUM(CE84:CE98)</f>
        <v>6</v>
      </c>
      <c r="CF83" s="1643">
        <f>SUM(CF84:CF98)</f>
        <v>6</v>
      </c>
      <c r="CG83" s="1643">
        <f>SUM(CG84:CG96)</f>
        <v>78</v>
      </c>
      <c r="CH83" s="1643">
        <f t="shared" ref="CH83:CO83" si="75">SUM(CH84:CH93)</f>
        <v>0</v>
      </c>
      <c r="CI83" s="1602">
        <f t="shared" si="75"/>
        <v>0</v>
      </c>
      <c r="CJ83" s="1647">
        <f t="shared" si="75"/>
        <v>60</v>
      </c>
      <c r="CK83" s="1643">
        <f t="shared" si="75"/>
        <v>0</v>
      </c>
      <c r="CL83" s="1643">
        <f t="shared" si="75"/>
        <v>0</v>
      </c>
      <c r="CM83" s="1643">
        <f t="shared" si="75"/>
        <v>60</v>
      </c>
      <c r="CN83" s="1643">
        <f t="shared" si="75"/>
        <v>0</v>
      </c>
      <c r="CO83" s="1602">
        <f t="shared" si="75"/>
        <v>0</v>
      </c>
      <c r="CP83" s="15"/>
      <c r="CQ83" s="15"/>
    </row>
    <row r="84" spans="1:95" ht="30.75" customHeight="1" x14ac:dyDescent="0.2">
      <c r="A84" s="1415" t="s">
        <v>191</v>
      </c>
      <c r="B84" s="2209" t="s">
        <v>300</v>
      </c>
      <c r="C84" s="2210"/>
      <c r="D84" s="2210"/>
      <c r="E84" s="2210"/>
      <c r="F84" s="2210"/>
      <c r="G84" s="2210"/>
      <c r="H84" s="2210"/>
      <c r="I84" s="2211"/>
      <c r="J84" s="1889"/>
      <c r="K84" s="1558"/>
      <c r="L84" s="766"/>
      <c r="M84" s="1982" t="s">
        <v>150</v>
      </c>
      <c r="N84" s="623"/>
      <c r="O84" s="626"/>
      <c r="P84" s="1891"/>
      <c r="Q84" s="626"/>
      <c r="R84" s="280"/>
      <c r="S84" s="281">
        <v>90</v>
      </c>
      <c r="T84" s="1920">
        <f>+X84+W84+U84+V84</f>
        <v>114</v>
      </c>
      <c r="U84" s="1925"/>
      <c r="V84" s="1926"/>
      <c r="W84" s="1927">
        <f t="shared" ref="W84:W91" si="76">AH84+AN84+BA84+BG84+BM84+BS84+BX84+CC84</f>
        <v>2</v>
      </c>
      <c r="X84" s="1922">
        <f>+BE84</f>
        <v>112</v>
      </c>
      <c r="Y84" s="893">
        <v>54</v>
      </c>
      <c r="Z84" s="1179">
        <v>58</v>
      </c>
      <c r="AA84" s="1968"/>
      <c r="AB84" s="1969"/>
      <c r="AC84" s="1970">
        <f t="shared" ref="AC84:AC92" si="77">AE84+AJ84+AW84+BC84+BI84+BO84</f>
        <v>0</v>
      </c>
      <c r="AD84" s="273">
        <f t="shared" ref="AD84:AD93" si="78">AF84+AG84+AH84</f>
        <v>0</v>
      </c>
      <c r="AE84" s="272"/>
      <c r="AF84" s="311"/>
      <c r="AG84" s="311"/>
      <c r="AH84" s="311"/>
      <c r="AI84" s="273">
        <f t="shared" ref="AI84:AI93" si="79">AL84+AM84+AN84</f>
        <v>0</v>
      </c>
      <c r="AJ84" s="1444"/>
      <c r="AK84" s="1444"/>
      <c r="AL84" s="311"/>
      <c r="AM84" s="311"/>
      <c r="AN84" s="698"/>
      <c r="AO84" s="310"/>
      <c r="AP84" s="311"/>
      <c r="AQ84" s="312"/>
      <c r="AR84" s="310"/>
      <c r="AS84" s="311"/>
      <c r="AT84" s="311"/>
      <c r="AU84" s="1971"/>
      <c r="AV84" s="1972"/>
      <c r="AW84" s="818"/>
      <c r="AX84" s="818"/>
      <c r="AY84" s="818"/>
      <c r="AZ84" s="818"/>
      <c r="BA84" s="819"/>
      <c r="BB84" s="1355">
        <f>+BE84+BG84</f>
        <v>114</v>
      </c>
      <c r="BC84" s="1973"/>
      <c r="BD84" s="1973"/>
      <c r="BE84" s="1973">
        <v>112</v>
      </c>
      <c r="BF84" s="1973"/>
      <c r="BG84" s="1974">
        <v>2</v>
      </c>
      <c r="BH84" s="985"/>
      <c r="BI84" s="818"/>
      <c r="BJ84" s="818"/>
      <c r="BK84" s="818"/>
      <c r="BL84" s="818"/>
      <c r="BM84" s="819"/>
      <c r="BN84" s="806"/>
      <c r="BO84" s="818"/>
      <c r="BP84" s="818"/>
      <c r="BQ84" s="818"/>
      <c r="BR84" s="818"/>
      <c r="BS84" s="819"/>
      <c r="BT84" s="790">
        <f t="shared" ref="BT84:BT93" si="80">BV84+BW84+BX84</f>
        <v>0</v>
      </c>
      <c r="BU84" s="818"/>
      <c r="BV84" s="818"/>
      <c r="BW84" s="818"/>
      <c r="BX84" s="818"/>
      <c r="BY84" s="818">
        <f t="shared" ref="BY84:BY93" si="81">CA84+CB84+CC84</f>
        <v>0</v>
      </c>
      <c r="BZ84" s="818"/>
      <c r="CA84" s="818"/>
      <c r="CB84" s="818"/>
      <c r="CC84" s="1443"/>
      <c r="CD84" s="806"/>
      <c r="CE84" s="818"/>
      <c r="CF84" s="818"/>
      <c r="CG84" s="818"/>
      <c r="CH84" s="818"/>
      <c r="CI84" s="819"/>
      <c r="CJ84" s="806"/>
      <c r="CK84" s="818"/>
      <c r="CL84" s="818"/>
      <c r="CM84" s="818"/>
      <c r="CN84" s="818"/>
      <c r="CO84" s="819"/>
      <c r="CP84" s="19"/>
      <c r="CQ84" s="19"/>
    </row>
    <row r="85" spans="1:95" ht="24.75" customHeight="1" x14ac:dyDescent="0.2">
      <c r="A85" s="1415" t="s">
        <v>192</v>
      </c>
      <c r="B85" s="2203" t="s">
        <v>204</v>
      </c>
      <c r="C85" s="2204"/>
      <c r="D85" s="2204"/>
      <c r="E85" s="2204"/>
      <c r="F85" s="2204"/>
      <c r="G85" s="2204"/>
      <c r="H85" s="2204"/>
      <c r="I85" s="2205"/>
      <c r="J85" s="1886"/>
      <c r="K85" s="1559"/>
      <c r="L85" s="1880" t="s">
        <v>151</v>
      </c>
      <c r="M85" s="2014"/>
      <c r="N85" s="465"/>
      <c r="O85" s="409"/>
      <c r="P85" s="1892"/>
      <c r="Q85" s="409"/>
      <c r="R85" s="218"/>
      <c r="S85" s="282">
        <v>118</v>
      </c>
      <c r="T85" s="1921">
        <f>+X85+W85+U85+V85</f>
        <v>122</v>
      </c>
      <c r="U85" s="1928">
        <f>AE85+AJ85+AW85+BC85+BI85+BO85+BU85+AY88</f>
        <v>6</v>
      </c>
      <c r="V85" s="1364">
        <f>+AX85</f>
        <v>6</v>
      </c>
      <c r="W85" s="1929">
        <f t="shared" si="76"/>
        <v>0</v>
      </c>
      <c r="X85" s="1923">
        <f>AF85+AL85+AY85+BE85+BK85+BQ85+BV85+CA85</f>
        <v>110</v>
      </c>
      <c r="Y85" s="892">
        <v>54</v>
      </c>
      <c r="Z85" s="538">
        <v>56</v>
      </c>
      <c r="AA85" s="1908"/>
      <c r="AB85" s="833"/>
      <c r="AC85" s="1537">
        <f t="shared" si="77"/>
        <v>6</v>
      </c>
      <c r="AD85" s="200">
        <f t="shared" si="78"/>
        <v>0</v>
      </c>
      <c r="AE85" s="199"/>
      <c r="AF85" s="283"/>
      <c r="AG85" s="283"/>
      <c r="AH85" s="283"/>
      <c r="AI85" s="200">
        <f t="shared" si="79"/>
        <v>0</v>
      </c>
      <c r="AJ85" s="202"/>
      <c r="AK85" s="202"/>
      <c r="AL85" s="283"/>
      <c r="AM85" s="283"/>
      <c r="AN85" s="694"/>
      <c r="AO85" s="322"/>
      <c r="AP85" s="283"/>
      <c r="AQ85" s="284"/>
      <c r="AR85" s="322"/>
      <c r="AS85" s="283"/>
      <c r="AT85" s="283"/>
      <c r="AU85" s="1912"/>
      <c r="AV85" s="1915">
        <f>+AY85+BA85+AW85+AX85</f>
        <v>122</v>
      </c>
      <c r="AW85" s="1354">
        <v>6</v>
      </c>
      <c r="AX85" s="1354">
        <v>6</v>
      </c>
      <c r="AY85" s="1362">
        <v>110</v>
      </c>
      <c r="AZ85" s="1354"/>
      <c r="BA85" s="1367"/>
      <c r="BB85" s="1244"/>
      <c r="BC85" s="788"/>
      <c r="BD85" s="788"/>
      <c r="BE85" s="788"/>
      <c r="BF85" s="788"/>
      <c r="BG85" s="805"/>
      <c r="BH85" s="982"/>
      <c r="BI85" s="788"/>
      <c r="BJ85" s="788"/>
      <c r="BK85" s="788"/>
      <c r="BL85" s="788"/>
      <c r="BM85" s="805"/>
      <c r="BN85" s="1244"/>
      <c r="BO85" s="788"/>
      <c r="BP85" s="788"/>
      <c r="BQ85" s="788"/>
      <c r="BR85" s="788"/>
      <c r="BS85" s="805"/>
      <c r="BT85" s="1533">
        <f t="shared" si="80"/>
        <v>0</v>
      </c>
      <c r="BU85" s="788"/>
      <c r="BV85" s="788"/>
      <c r="BW85" s="788"/>
      <c r="BX85" s="788"/>
      <c r="BY85" s="788">
        <f t="shared" si="81"/>
        <v>0</v>
      </c>
      <c r="BZ85" s="788"/>
      <c r="CA85" s="788"/>
      <c r="CB85" s="788"/>
      <c r="CC85" s="1365"/>
      <c r="CD85" s="1244"/>
      <c r="CE85" s="788"/>
      <c r="CF85" s="788"/>
      <c r="CG85" s="788"/>
      <c r="CH85" s="788"/>
      <c r="CI85" s="805"/>
      <c r="CJ85" s="1244"/>
      <c r="CK85" s="788"/>
      <c r="CL85" s="788"/>
      <c r="CM85" s="788"/>
      <c r="CN85" s="788"/>
      <c r="CO85" s="805"/>
      <c r="CP85" s="19"/>
      <c r="CQ85" s="19"/>
    </row>
    <row r="86" spans="1:95" ht="23.25" customHeight="1" x14ac:dyDescent="0.2">
      <c r="A86" s="1415" t="s">
        <v>193</v>
      </c>
      <c r="B86" s="2203" t="s">
        <v>205</v>
      </c>
      <c r="C86" s="2204"/>
      <c r="D86" s="2204"/>
      <c r="E86" s="2204"/>
      <c r="F86" s="2204"/>
      <c r="G86" s="2204"/>
      <c r="H86" s="2204"/>
      <c r="I86" s="2205"/>
      <c r="J86" s="1886"/>
      <c r="K86" s="1559"/>
      <c r="L86" s="1880" t="s">
        <v>151</v>
      </c>
      <c r="M86" s="2015"/>
      <c r="N86" s="465"/>
      <c r="O86" s="409"/>
      <c r="P86" s="1892"/>
      <c r="Q86" s="409"/>
      <c r="R86" s="218"/>
      <c r="S86" s="282">
        <v>100</v>
      </c>
      <c r="T86" s="1921">
        <f>+X86+W86+U86+V86</f>
        <v>112</v>
      </c>
      <c r="U86" s="1928">
        <f>AE86+AJ86+AW86+BC86+BI86+BO86+BU86+BZ86</f>
        <v>6</v>
      </c>
      <c r="V86" s="1364">
        <f>AF86+AK86+AX86+BD86+BJ86+BP86+BV86+CA86</f>
        <v>6</v>
      </c>
      <c r="W86" s="1929">
        <f t="shared" si="76"/>
        <v>0</v>
      </c>
      <c r="X86" s="1923">
        <f>+AY86</f>
        <v>100</v>
      </c>
      <c r="Y86" s="892">
        <v>60</v>
      </c>
      <c r="Z86" s="538">
        <v>40</v>
      </c>
      <c r="AA86" s="1908"/>
      <c r="AB86" s="833"/>
      <c r="AC86" s="1537">
        <f t="shared" si="77"/>
        <v>6</v>
      </c>
      <c r="AD86" s="200">
        <f t="shared" si="78"/>
        <v>0</v>
      </c>
      <c r="AE86" s="199"/>
      <c r="AF86" s="283"/>
      <c r="AG86" s="283"/>
      <c r="AH86" s="283"/>
      <c r="AI86" s="200">
        <f t="shared" si="79"/>
        <v>0</v>
      </c>
      <c r="AJ86" s="202"/>
      <c r="AK86" s="202"/>
      <c r="AL86" s="283"/>
      <c r="AM86" s="283"/>
      <c r="AN86" s="694"/>
      <c r="AO86" s="322"/>
      <c r="AP86" s="283"/>
      <c r="AQ86" s="284"/>
      <c r="AR86" s="322"/>
      <c r="AS86" s="283"/>
      <c r="AT86" s="283"/>
      <c r="AU86" s="1912"/>
      <c r="AV86" s="1915">
        <f>+AY86+AX86+AW86</f>
        <v>112</v>
      </c>
      <c r="AW86" s="1354">
        <v>6</v>
      </c>
      <c r="AX86" s="1354">
        <v>6</v>
      </c>
      <c r="AY86" s="1362">
        <v>100</v>
      </c>
      <c r="AZ86" s="1252"/>
      <c r="BA86" s="1536"/>
      <c r="BB86" s="1244"/>
      <c r="BC86" s="788"/>
      <c r="BD86" s="788"/>
      <c r="BE86" s="788"/>
      <c r="BF86" s="788"/>
      <c r="BG86" s="805"/>
      <c r="BH86" s="982"/>
      <c r="BI86" s="788"/>
      <c r="BJ86" s="788"/>
      <c r="BK86" s="788"/>
      <c r="BL86" s="788"/>
      <c r="BM86" s="805"/>
      <c r="BN86" s="1244"/>
      <c r="BO86" s="788"/>
      <c r="BP86" s="788"/>
      <c r="BQ86" s="788"/>
      <c r="BR86" s="788"/>
      <c r="BS86" s="805"/>
      <c r="BT86" s="1533"/>
      <c r="BU86" s="788"/>
      <c r="BV86" s="788"/>
      <c r="BW86" s="788"/>
      <c r="BX86" s="788"/>
      <c r="BY86" s="788"/>
      <c r="BZ86" s="788"/>
      <c r="CA86" s="788"/>
      <c r="CB86" s="788"/>
      <c r="CC86" s="1365"/>
      <c r="CD86" s="1244"/>
      <c r="CE86" s="788"/>
      <c r="CF86" s="788"/>
      <c r="CG86" s="788"/>
      <c r="CH86" s="788"/>
      <c r="CI86" s="805"/>
      <c r="CJ86" s="1244"/>
      <c r="CK86" s="788"/>
      <c r="CL86" s="788"/>
      <c r="CM86" s="788"/>
      <c r="CN86" s="788"/>
      <c r="CO86" s="805"/>
      <c r="CP86" s="19"/>
      <c r="CQ86" s="19"/>
    </row>
    <row r="87" spans="1:95" ht="61.5" customHeight="1" x14ac:dyDescent="0.2">
      <c r="A87" s="1415" t="s">
        <v>194</v>
      </c>
      <c r="B87" s="2203" t="s">
        <v>435</v>
      </c>
      <c r="C87" s="2204"/>
      <c r="D87" s="2204"/>
      <c r="E87" s="2204"/>
      <c r="F87" s="2204"/>
      <c r="G87" s="2204"/>
      <c r="H87" s="2204"/>
      <c r="I87" s="2205"/>
      <c r="J87" s="1886"/>
      <c r="K87" s="1559"/>
      <c r="L87" s="2017"/>
      <c r="M87" s="1351" t="s">
        <v>150</v>
      </c>
      <c r="N87" s="465"/>
      <c r="O87" s="409"/>
      <c r="P87" s="1892"/>
      <c r="Q87" s="409"/>
      <c r="R87" s="218"/>
      <c r="S87" s="282">
        <v>60</v>
      </c>
      <c r="T87" s="1498">
        <f>W87+X87</f>
        <v>48</v>
      </c>
      <c r="U87" s="1930"/>
      <c r="V87" s="195"/>
      <c r="W87" s="1929">
        <f t="shared" si="76"/>
        <v>0</v>
      </c>
      <c r="X87" s="1923">
        <f>+BE87</f>
        <v>48</v>
      </c>
      <c r="Y87" s="1531">
        <v>32</v>
      </c>
      <c r="Z87" s="538">
        <v>16</v>
      </c>
      <c r="AA87" s="1908"/>
      <c r="AB87" s="833"/>
      <c r="AC87" s="1537">
        <f t="shared" si="77"/>
        <v>0</v>
      </c>
      <c r="AD87" s="200">
        <f t="shared" si="78"/>
        <v>0</v>
      </c>
      <c r="AE87" s="199"/>
      <c r="AF87" s="283"/>
      <c r="AG87" s="283"/>
      <c r="AH87" s="283"/>
      <c r="AI87" s="200">
        <f t="shared" si="79"/>
        <v>0</v>
      </c>
      <c r="AJ87" s="202"/>
      <c r="AK87" s="202"/>
      <c r="AL87" s="283"/>
      <c r="AM87" s="283"/>
      <c r="AN87" s="694"/>
      <c r="AO87" s="322"/>
      <c r="AP87" s="283"/>
      <c r="AQ87" s="284"/>
      <c r="AR87" s="322"/>
      <c r="AS87" s="283"/>
      <c r="AT87" s="283"/>
      <c r="AU87" s="1912"/>
      <c r="AV87" s="1244"/>
      <c r="AW87" s="788"/>
      <c r="AX87" s="788"/>
      <c r="AY87" s="788"/>
      <c r="AZ87" s="788"/>
      <c r="BA87" s="805"/>
      <c r="BB87" s="1366">
        <f>+BE87+BG87</f>
        <v>48</v>
      </c>
      <c r="BC87" s="1354"/>
      <c r="BD87" s="1354"/>
      <c r="BE87" s="1354">
        <v>48</v>
      </c>
      <c r="BF87" s="1354"/>
      <c r="BG87" s="1367"/>
      <c r="BH87" s="982"/>
      <c r="BI87" s="788"/>
      <c r="BJ87" s="788"/>
      <c r="BK87" s="1251"/>
      <c r="BL87" s="788"/>
      <c r="BM87" s="805"/>
      <c r="BN87" s="1244"/>
      <c r="BO87" s="788"/>
      <c r="BP87" s="788"/>
      <c r="BQ87" s="788"/>
      <c r="BR87" s="788"/>
      <c r="BS87" s="805"/>
      <c r="BT87" s="1533"/>
      <c r="BU87" s="788"/>
      <c r="BV87" s="788"/>
      <c r="BW87" s="788"/>
      <c r="BX87" s="788"/>
      <c r="BY87" s="788"/>
      <c r="BZ87" s="788"/>
      <c r="CA87" s="788"/>
      <c r="CB87" s="788"/>
      <c r="CC87" s="1365"/>
      <c r="CD87" s="1244"/>
      <c r="CE87" s="788"/>
      <c r="CF87" s="788"/>
      <c r="CG87" s="788"/>
      <c r="CH87" s="788"/>
      <c r="CI87" s="805"/>
      <c r="CJ87" s="1244"/>
      <c r="CK87" s="788"/>
      <c r="CL87" s="788"/>
      <c r="CM87" s="788"/>
      <c r="CN87" s="788"/>
      <c r="CO87" s="805"/>
      <c r="CP87" s="19"/>
      <c r="CQ87" s="19"/>
    </row>
    <row r="88" spans="1:95" ht="24" customHeight="1" x14ac:dyDescent="0.2">
      <c r="A88" s="1415" t="s">
        <v>214</v>
      </c>
      <c r="B88" s="2203" t="s">
        <v>302</v>
      </c>
      <c r="C88" s="2204"/>
      <c r="D88" s="2204"/>
      <c r="E88" s="2204"/>
      <c r="F88" s="2204"/>
      <c r="G88" s="2204"/>
      <c r="H88" s="2204"/>
      <c r="I88" s="2205"/>
      <c r="J88" s="1886"/>
      <c r="K88" s="1559"/>
      <c r="L88" s="2017"/>
      <c r="M88" s="1351" t="s">
        <v>150</v>
      </c>
      <c r="N88" s="465"/>
      <c r="O88" s="409"/>
      <c r="P88" s="1892"/>
      <c r="Q88" s="1373"/>
      <c r="R88" s="218"/>
      <c r="S88" s="282">
        <v>60</v>
      </c>
      <c r="T88" s="1498">
        <f t="shared" ref="T88" si="82">W88+X88</f>
        <v>64</v>
      </c>
      <c r="U88" s="1931"/>
      <c r="V88" s="960"/>
      <c r="W88" s="1929">
        <f t="shared" si="76"/>
        <v>0</v>
      </c>
      <c r="X88" s="1923">
        <f>+BE88</f>
        <v>64</v>
      </c>
      <c r="Y88" s="892">
        <v>48</v>
      </c>
      <c r="Z88" s="516">
        <v>16</v>
      </c>
      <c r="AA88" s="1908"/>
      <c r="AB88" s="833"/>
      <c r="AC88" s="1537">
        <f t="shared" si="77"/>
        <v>0</v>
      </c>
      <c r="AD88" s="200">
        <f t="shared" si="78"/>
        <v>0</v>
      </c>
      <c r="AE88" s="199"/>
      <c r="AF88" s="283"/>
      <c r="AG88" s="283"/>
      <c r="AH88" s="283"/>
      <c r="AI88" s="200">
        <f t="shared" si="79"/>
        <v>0</v>
      </c>
      <c r="AJ88" s="202"/>
      <c r="AK88" s="202"/>
      <c r="AL88" s="283"/>
      <c r="AM88" s="283"/>
      <c r="AN88" s="694"/>
      <c r="AO88" s="322"/>
      <c r="AP88" s="283"/>
      <c r="AQ88" s="284"/>
      <c r="AR88" s="322"/>
      <c r="AS88" s="283"/>
      <c r="AT88" s="283"/>
      <c r="AU88" s="1912"/>
      <c r="AV88" s="1244"/>
      <c r="AW88" s="788"/>
      <c r="AX88" s="788"/>
      <c r="AY88" s="788"/>
      <c r="AZ88" s="788"/>
      <c r="BA88" s="805"/>
      <c r="BB88" s="1366">
        <f>+BE88+BG88</f>
        <v>64</v>
      </c>
      <c r="BC88" s="788"/>
      <c r="BD88" s="788"/>
      <c r="BE88" s="1354">
        <v>64</v>
      </c>
      <c r="BF88" s="788"/>
      <c r="BG88" s="805"/>
      <c r="BH88" s="982"/>
      <c r="BI88" s="788"/>
      <c r="BJ88" s="788"/>
      <c r="BK88" s="788"/>
      <c r="BL88" s="788"/>
      <c r="BM88" s="805"/>
      <c r="BN88" s="1244"/>
      <c r="BO88" s="788"/>
      <c r="BP88" s="788"/>
      <c r="BQ88" s="788"/>
      <c r="BR88" s="788"/>
      <c r="BS88" s="805"/>
      <c r="BT88" s="1533">
        <f t="shared" si="80"/>
        <v>0</v>
      </c>
      <c r="BU88" s="788"/>
      <c r="BV88" s="788"/>
      <c r="BW88" s="788"/>
      <c r="BX88" s="788"/>
      <c r="BY88" s="788">
        <f t="shared" si="81"/>
        <v>0</v>
      </c>
      <c r="BZ88" s="788"/>
      <c r="CA88" s="788"/>
      <c r="CB88" s="788"/>
      <c r="CC88" s="1365"/>
      <c r="CD88" s="1244"/>
      <c r="CE88" s="788"/>
      <c r="CF88" s="788"/>
      <c r="CG88" s="788"/>
      <c r="CH88" s="788"/>
      <c r="CI88" s="805"/>
      <c r="CJ88" s="1242"/>
      <c r="CK88" s="807"/>
      <c r="CL88" s="807"/>
      <c r="CM88" s="807"/>
      <c r="CN88" s="788"/>
      <c r="CO88" s="805"/>
      <c r="CP88" s="19"/>
      <c r="CQ88" s="19"/>
    </row>
    <row r="89" spans="1:95" ht="30.75" customHeight="1" x14ac:dyDescent="0.2">
      <c r="A89" s="1415" t="s">
        <v>195</v>
      </c>
      <c r="B89" s="2203" t="s">
        <v>206</v>
      </c>
      <c r="C89" s="2204"/>
      <c r="D89" s="2204"/>
      <c r="E89" s="2204"/>
      <c r="F89" s="2204"/>
      <c r="G89" s="2204"/>
      <c r="H89" s="2204"/>
      <c r="I89" s="2205"/>
      <c r="J89" s="1886"/>
      <c r="K89" s="1559"/>
      <c r="L89" s="2017"/>
      <c r="M89" s="1351" t="s">
        <v>151</v>
      </c>
      <c r="N89" s="465"/>
      <c r="O89" s="409"/>
      <c r="P89" s="1892"/>
      <c r="Q89" s="409"/>
      <c r="R89" s="218"/>
      <c r="S89" s="282">
        <v>36</v>
      </c>
      <c r="T89" s="1498">
        <f>W89+X89+U89+V89</f>
        <v>158</v>
      </c>
      <c r="U89" s="1928">
        <f>AE89+AJ89+AW89+BC89+BI89+BO89+BU89+BZ89</f>
        <v>6</v>
      </c>
      <c r="V89" s="1364">
        <f>+BD89+AX89</f>
        <v>6</v>
      </c>
      <c r="W89" s="1929">
        <f t="shared" si="76"/>
        <v>0</v>
      </c>
      <c r="X89" s="1923">
        <f>AF89+AL89+AY89+BE89+BK89+BQ89+BV89+CA89</f>
        <v>146</v>
      </c>
      <c r="Y89" s="892">
        <v>90</v>
      </c>
      <c r="Z89" s="516">
        <v>56</v>
      </c>
      <c r="AA89" s="1908"/>
      <c r="AB89" s="833"/>
      <c r="AC89" s="1537">
        <f t="shared" si="77"/>
        <v>6</v>
      </c>
      <c r="AD89" s="200">
        <f t="shared" si="78"/>
        <v>0</v>
      </c>
      <c r="AE89" s="199"/>
      <c r="AF89" s="283"/>
      <c r="AG89" s="283"/>
      <c r="AH89" s="283"/>
      <c r="AI89" s="200">
        <f t="shared" si="79"/>
        <v>0</v>
      </c>
      <c r="AJ89" s="202"/>
      <c r="AK89" s="202"/>
      <c r="AL89" s="283"/>
      <c r="AM89" s="283"/>
      <c r="AN89" s="694"/>
      <c r="AO89" s="322"/>
      <c r="AP89" s="283"/>
      <c r="AQ89" s="284"/>
      <c r="AR89" s="322"/>
      <c r="AS89" s="283"/>
      <c r="AT89" s="283"/>
      <c r="AU89" s="1912"/>
      <c r="AV89" s="1915">
        <f>+AY89+BA89</f>
        <v>100</v>
      </c>
      <c r="AW89" s="788"/>
      <c r="AX89" s="788"/>
      <c r="AY89" s="1362">
        <v>100</v>
      </c>
      <c r="AZ89" s="1370"/>
      <c r="BA89" s="1534"/>
      <c r="BB89" s="1366">
        <f>+BE89+BC89+BD89</f>
        <v>58</v>
      </c>
      <c r="BC89" s="1354">
        <v>6</v>
      </c>
      <c r="BD89" s="1354">
        <v>6</v>
      </c>
      <c r="BE89" s="1354">
        <v>46</v>
      </c>
      <c r="BF89" s="788"/>
      <c r="BG89" s="805"/>
      <c r="BH89" s="982"/>
      <c r="BI89" s="788"/>
      <c r="BJ89" s="788"/>
      <c r="BK89" s="788"/>
      <c r="BL89" s="788"/>
      <c r="BM89" s="805"/>
      <c r="BN89" s="1244"/>
      <c r="BO89" s="788"/>
      <c r="BP89" s="788"/>
      <c r="BQ89" s="788"/>
      <c r="BR89" s="788"/>
      <c r="BS89" s="805"/>
      <c r="BT89" s="1533">
        <f t="shared" si="80"/>
        <v>0</v>
      </c>
      <c r="BU89" s="788"/>
      <c r="BV89" s="788"/>
      <c r="BW89" s="788"/>
      <c r="BX89" s="788"/>
      <c r="BY89" s="788">
        <f t="shared" si="81"/>
        <v>0</v>
      </c>
      <c r="BZ89" s="788"/>
      <c r="CA89" s="788"/>
      <c r="CB89" s="788"/>
      <c r="CC89" s="1365"/>
      <c r="CD89" s="1244"/>
      <c r="CE89" s="788"/>
      <c r="CF89" s="788"/>
      <c r="CG89" s="788"/>
      <c r="CH89" s="788"/>
      <c r="CI89" s="805"/>
      <c r="CJ89" s="1244"/>
      <c r="CK89" s="788"/>
      <c r="CL89" s="788"/>
      <c r="CM89" s="788"/>
      <c r="CN89" s="788"/>
      <c r="CO89" s="805"/>
    </row>
    <row r="90" spans="1:95" ht="14.25" customHeight="1" x14ac:dyDescent="0.2">
      <c r="A90" s="1415" t="s">
        <v>196</v>
      </c>
      <c r="B90" s="2203" t="s">
        <v>208</v>
      </c>
      <c r="C90" s="2204"/>
      <c r="D90" s="2204"/>
      <c r="E90" s="2204"/>
      <c r="F90" s="2204"/>
      <c r="G90" s="2204"/>
      <c r="H90" s="2204"/>
      <c r="I90" s="2205"/>
      <c r="J90" s="1886"/>
      <c r="K90" s="1559"/>
      <c r="L90" s="1880" t="s">
        <v>151</v>
      </c>
      <c r="M90" s="1942"/>
      <c r="N90" s="465"/>
      <c r="O90" s="1894"/>
      <c r="P90" s="1892"/>
      <c r="Q90" s="409"/>
      <c r="R90" s="218"/>
      <c r="S90" s="282">
        <v>40</v>
      </c>
      <c r="T90" s="1498">
        <f>W90+X90+U90+V90</f>
        <v>102</v>
      </c>
      <c r="U90" s="1928">
        <f>AE90+AJ90+AW90+BC90+BI90+BO90+BU90+BZ90</f>
        <v>6</v>
      </c>
      <c r="V90" s="1364">
        <f>+BD90+AX90</f>
        <v>6</v>
      </c>
      <c r="W90" s="1929">
        <f t="shared" si="76"/>
        <v>2</v>
      </c>
      <c r="X90" s="1923">
        <f>AF90+AL90+AY90+BE90+BK90+BQ90+BV90+CA90</f>
        <v>88</v>
      </c>
      <c r="Y90" s="892">
        <v>48</v>
      </c>
      <c r="Z90" s="538">
        <v>40</v>
      </c>
      <c r="AA90" s="1908"/>
      <c r="AB90" s="833"/>
      <c r="AC90" s="1537">
        <f t="shared" si="77"/>
        <v>6</v>
      </c>
      <c r="AD90" s="200">
        <f t="shared" si="78"/>
        <v>0</v>
      </c>
      <c r="AE90" s="199"/>
      <c r="AF90" s="283"/>
      <c r="AG90" s="283"/>
      <c r="AH90" s="283"/>
      <c r="AI90" s="200">
        <f t="shared" si="79"/>
        <v>0</v>
      </c>
      <c r="AJ90" s="202"/>
      <c r="AK90" s="202"/>
      <c r="AL90" s="283"/>
      <c r="AM90" s="283"/>
      <c r="AN90" s="694"/>
      <c r="AO90" s="322"/>
      <c r="AP90" s="283"/>
      <c r="AQ90" s="284"/>
      <c r="AR90" s="322"/>
      <c r="AS90" s="283"/>
      <c r="AT90" s="283"/>
      <c r="AU90" s="1912"/>
      <c r="AV90" s="1915">
        <f>+AY90+AX90+AW90+BA90</f>
        <v>102</v>
      </c>
      <c r="AW90" s="1354">
        <v>6</v>
      </c>
      <c r="AX90" s="1354">
        <v>6</v>
      </c>
      <c r="AY90" s="1354">
        <v>88</v>
      </c>
      <c r="AZ90" s="1354"/>
      <c r="BA90" s="1367">
        <v>2</v>
      </c>
      <c r="BB90" s="1242"/>
      <c r="BC90" s="788"/>
      <c r="BD90" s="788"/>
      <c r="BE90" s="788"/>
      <c r="BF90" s="788"/>
      <c r="BG90" s="805"/>
      <c r="BH90" s="982"/>
      <c r="BI90" s="788"/>
      <c r="BJ90" s="788"/>
      <c r="BK90" s="788"/>
      <c r="BL90" s="788"/>
      <c r="BM90" s="805"/>
      <c r="BN90" s="1244"/>
      <c r="BO90" s="788"/>
      <c r="BP90" s="788"/>
      <c r="BQ90" s="788"/>
      <c r="BR90" s="788"/>
      <c r="BS90" s="805"/>
      <c r="BT90" s="1533"/>
      <c r="BU90" s="788"/>
      <c r="BV90" s="788"/>
      <c r="BW90" s="788"/>
      <c r="BX90" s="788"/>
      <c r="BY90" s="788"/>
      <c r="BZ90" s="788"/>
      <c r="CA90" s="788"/>
      <c r="CB90" s="788"/>
      <c r="CC90" s="1365"/>
      <c r="CD90" s="1244"/>
      <c r="CE90" s="788"/>
      <c r="CF90" s="788"/>
      <c r="CG90" s="788"/>
      <c r="CH90" s="788"/>
      <c r="CI90" s="805"/>
      <c r="CJ90" s="1244"/>
      <c r="CK90" s="788"/>
      <c r="CL90" s="788"/>
      <c r="CM90" s="788"/>
      <c r="CN90" s="788"/>
      <c r="CO90" s="805"/>
      <c r="CP90" s="19"/>
      <c r="CQ90" s="19"/>
    </row>
    <row r="91" spans="1:95" ht="15" customHeight="1" x14ac:dyDescent="0.2">
      <c r="A91" s="1415" t="s">
        <v>197</v>
      </c>
      <c r="B91" s="2203" t="s">
        <v>303</v>
      </c>
      <c r="C91" s="2204"/>
      <c r="D91" s="2204"/>
      <c r="E91" s="2204"/>
      <c r="F91" s="2204"/>
      <c r="G91" s="2204"/>
      <c r="H91" s="2204"/>
      <c r="I91" s="2205"/>
      <c r="J91" s="1886"/>
      <c r="K91" s="1559"/>
      <c r="L91" s="771"/>
      <c r="M91" s="1942"/>
      <c r="N91" s="465"/>
      <c r="O91" s="1895" t="s">
        <v>150</v>
      </c>
      <c r="P91" s="1892"/>
      <c r="Q91" s="409"/>
      <c r="R91" s="218"/>
      <c r="S91" s="282">
        <v>40</v>
      </c>
      <c r="T91" s="1498">
        <f>+BN91</f>
        <v>78</v>
      </c>
      <c r="U91" s="1931"/>
      <c r="V91" s="966"/>
      <c r="W91" s="1929">
        <f t="shared" si="76"/>
        <v>0</v>
      </c>
      <c r="X91" s="1923">
        <f>+BQ91</f>
        <v>78</v>
      </c>
      <c r="Y91" s="1531">
        <v>62</v>
      </c>
      <c r="Z91" s="516">
        <v>16</v>
      </c>
      <c r="AA91" s="1908"/>
      <c r="AB91" s="833"/>
      <c r="AC91" s="1537">
        <f t="shared" si="77"/>
        <v>0</v>
      </c>
      <c r="AD91" s="200">
        <f t="shared" si="78"/>
        <v>0</v>
      </c>
      <c r="AE91" s="199"/>
      <c r="AF91" s="283"/>
      <c r="AG91" s="283"/>
      <c r="AH91" s="283"/>
      <c r="AI91" s="200">
        <f t="shared" si="79"/>
        <v>0</v>
      </c>
      <c r="AJ91" s="202"/>
      <c r="AK91" s="202"/>
      <c r="AL91" s="283"/>
      <c r="AM91" s="283"/>
      <c r="AN91" s="694"/>
      <c r="AO91" s="322"/>
      <c r="AP91" s="283"/>
      <c r="AQ91" s="284"/>
      <c r="AR91" s="322"/>
      <c r="AS91" s="283"/>
      <c r="AT91" s="283"/>
      <c r="AU91" s="1912"/>
      <c r="AV91" s="1244"/>
      <c r="AW91" s="788"/>
      <c r="AX91" s="788"/>
      <c r="AY91" s="788"/>
      <c r="AZ91" s="788"/>
      <c r="BA91" s="805"/>
      <c r="BB91" s="1244"/>
      <c r="BC91" s="788"/>
      <c r="BD91" s="788"/>
      <c r="BE91" s="788"/>
      <c r="BF91" s="788"/>
      <c r="BG91" s="805"/>
      <c r="BH91" s="982"/>
      <c r="BI91" s="788"/>
      <c r="BJ91" s="788"/>
      <c r="BK91" s="788"/>
      <c r="BL91" s="788"/>
      <c r="BM91" s="805"/>
      <c r="BN91" s="1366">
        <f>+BQ91</f>
        <v>78</v>
      </c>
      <c r="BO91" s="1354"/>
      <c r="BP91" s="1354"/>
      <c r="BQ91" s="1354">
        <v>78</v>
      </c>
      <c r="BR91" s="807"/>
      <c r="BS91" s="1253"/>
      <c r="BT91" s="1914">
        <f t="shared" si="80"/>
        <v>0</v>
      </c>
      <c r="BU91" s="807"/>
      <c r="BV91" s="807"/>
      <c r="BW91" s="807"/>
      <c r="BX91" s="807"/>
      <c r="BY91" s="807">
        <f t="shared" si="81"/>
        <v>0</v>
      </c>
      <c r="BZ91" s="807"/>
      <c r="CA91" s="807"/>
      <c r="CB91" s="807"/>
      <c r="CC91" s="1535"/>
      <c r="CD91" s="1242"/>
      <c r="CE91" s="788"/>
      <c r="CF91" s="788"/>
      <c r="CG91" s="788"/>
      <c r="CH91" s="788"/>
      <c r="CI91" s="805"/>
      <c r="CJ91" s="1244"/>
      <c r="CK91" s="788"/>
      <c r="CL91" s="788"/>
      <c r="CM91" s="788"/>
      <c r="CN91" s="788"/>
      <c r="CO91" s="805"/>
      <c r="CP91" s="19"/>
      <c r="CQ91" s="19"/>
    </row>
    <row r="92" spans="1:95" ht="23.25" customHeight="1" x14ac:dyDescent="0.2">
      <c r="A92" s="1415" t="s">
        <v>198</v>
      </c>
      <c r="B92" s="2203" t="s">
        <v>304</v>
      </c>
      <c r="C92" s="2204"/>
      <c r="D92" s="2204"/>
      <c r="E92" s="2204"/>
      <c r="F92" s="2204"/>
      <c r="G92" s="2204"/>
      <c r="H92" s="2204"/>
      <c r="I92" s="2205"/>
      <c r="J92" s="1886"/>
      <c r="K92" s="1559"/>
      <c r="L92" s="771"/>
      <c r="M92" s="1942"/>
      <c r="N92" s="1880" t="s">
        <v>150</v>
      </c>
      <c r="O92" s="1488"/>
      <c r="P92" s="1983"/>
      <c r="Q92" s="1373"/>
      <c r="R92" s="218"/>
      <c r="S92" s="282">
        <v>68</v>
      </c>
      <c r="T92" s="1498">
        <f>+W92+X92</f>
        <v>54</v>
      </c>
      <c r="U92" s="1930"/>
      <c r="V92" s="955"/>
      <c r="W92" s="1929">
        <f>AH92+AN92+BA92+BG92+BM92+BS92+BX92+CC92+CO92</f>
        <v>0</v>
      </c>
      <c r="X92" s="1923">
        <f>AF92+AL92+AY92+BE92+BK92+BQ92+BV92+CA92+CG92+CM92</f>
        <v>54</v>
      </c>
      <c r="Y92" s="892">
        <v>44</v>
      </c>
      <c r="Z92" s="538">
        <v>10</v>
      </c>
      <c r="AA92" s="1908"/>
      <c r="AB92" s="833"/>
      <c r="AC92" s="1537">
        <f t="shared" si="77"/>
        <v>0</v>
      </c>
      <c r="AD92" s="200">
        <f t="shared" si="78"/>
        <v>0</v>
      </c>
      <c r="AE92" s="199"/>
      <c r="AF92" s="283"/>
      <c r="AG92" s="283"/>
      <c r="AH92" s="283"/>
      <c r="AI92" s="200">
        <f t="shared" si="79"/>
        <v>0</v>
      </c>
      <c r="AJ92" s="202"/>
      <c r="AK92" s="202"/>
      <c r="AL92" s="283"/>
      <c r="AM92" s="283"/>
      <c r="AN92" s="694"/>
      <c r="AO92" s="322"/>
      <c r="AP92" s="283"/>
      <c r="AQ92" s="284"/>
      <c r="AR92" s="322"/>
      <c r="AS92" s="283"/>
      <c r="AT92" s="283"/>
      <c r="AU92" s="1912"/>
      <c r="AV92" s="1244"/>
      <c r="AW92" s="788"/>
      <c r="AX92" s="788"/>
      <c r="AY92" s="788"/>
      <c r="AZ92" s="788"/>
      <c r="BA92" s="805"/>
      <c r="BB92" s="1244"/>
      <c r="BC92" s="788"/>
      <c r="BD92" s="788"/>
      <c r="BE92" s="788"/>
      <c r="BF92" s="788"/>
      <c r="BG92" s="805"/>
      <c r="BH92" s="1366">
        <f>+BK92</f>
        <v>54</v>
      </c>
      <c r="BI92" s="1354"/>
      <c r="BJ92" s="1354"/>
      <c r="BK92" s="1354">
        <v>54</v>
      </c>
      <c r="BL92" s="1370"/>
      <c r="BM92" s="1534"/>
      <c r="BN92" s="1244"/>
      <c r="BO92" s="788"/>
      <c r="BP92" s="788"/>
      <c r="BQ92" s="788"/>
      <c r="BR92" s="788"/>
      <c r="BS92" s="805"/>
      <c r="BT92" s="1533">
        <f t="shared" si="80"/>
        <v>0</v>
      </c>
      <c r="BU92" s="788"/>
      <c r="BV92" s="788"/>
      <c r="BW92" s="788"/>
      <c r="BX92" s="788"/>
      <c r="BY92" s="788">
        <f t="shared" si="81"/>
        <v>0</v>
      </c>
      <c r="BZ92" s="788"/>
      <c r="CA92" s="788"/>
      <c r="CB92" s="788"/>
      <c r="CC92" s="1365"/>
      <c r="CD92" s="1244"/>
      <c r="CE92" s="788"/>
      <c r="CF92" s="788"/>
      <c r="CG92" s="788"/>
      <c r="CH92" s="788"/>
      <c r="CI92" s="805"/>
      <c r="CJ92" s="1242"/>
      <c r="CK92" s="807"/>
      <c r="CL92" s="807"/>
      <c r="CM92" s="1252"/>
      <c r="CN92" s="788"/>
      <c r="CO92" s="1253"/>
      <c r="CP92" s="19"/>
      <c r="CQ92" s="19"/>
    </row>
    <row r="93" spans="1:95" ht="24" customHeight="1" x14ac:dyDescent="0.2">
      <c r="A93" s="1415" t="s">
        <v>199</v>
      </c>
      <c r="B93" s="2203" t="s">
        <v>305</v>
      </c>
      <c r="C93" s="2204"/>
      <c r="D93" s="2204"/>
      <c r="E93" s="2204"/>
      <c r="F93" s="2204"/>
      <c r="G93" s="2204"/>
      <c r="H93" s="2204"/>
      <c r="I93" s="2205"/>
      <c r="J93" s="1886"/>
      <c r="K93" s="1559"/>
      <c r="L93" s="771"/>
      <c r="M93" s="1942"/>
      <c r="N93" s="465"/>
      <c r="O93" s="1488"/>
      <c r="P93" s="1892"/>
      <c r="Q93" s="1879" t="s">
        <v>150</v>
      </c>
      <c r="R93" s="218"/>
      <c r="S93" s="282"/>
      <c r="T93" s="1498">
        <f>W93+X93</f>
        <v>60</v>
      </c>
      <c r="U93" s="1930"/>
      <c r="V93" s="1059"/>
      <c r="W93" s="1929"/>
      <c r="X93" s="1923">
        <f>+CJ93</f>
        <v>60</v>
      </c>
      <c r="Y93" s="1531">
        <v>40</v>
      </c>
      <c r="Z93" s="516">
        <v>20</v>
      </c>
      <c r="AA93" s="1908"/>
      <c r="AB93" s="833"/>
      <c r="AC93" s="1537"/>
      <c r="AD93" s="200">
        <f t="shared" si="78"/>
        <v>0</v>
      </c>
      <c r="AE93" s="199"/>
      <c r="AF93" s="283"/>
      <c r="AG93" s="283"/>
      <c r="AH93" s="283"/>
      <c r="AI93" s="200">
        <f t="shared" si="79"/>
        <v>0</v>
      </c>
      <c r="AJ93" s="202"/>
      <c r="AK93" s="202"/>
      <c r="AL93" s="283"/>
      <c r="AM93" s="283"/>
      <c r="AN93" s="694"/>
      <c r="AO93" s="322"/>
      <c r="AP93" s="283"/>
      <c r="AQ93" s="284"/>
      <c r="AR93" s="322"/>
      <c r="AS93" s="283"/>
      <c r="AT93" s="283"/>
      <c r="AU93" s="1912"/>
      <c r="AV93" s="1244"/>
      <c r="AW93" s="788"/>
      <c r="AX93" s="788"/>
      <c r="AY93" s="788"/>
      <c r="AZ93" s="788"/>
      <c r="BA93" s="805"/>
      <c r="BB93" s="1244"/>
      <c r="BC93" s="788"/>
      <c r="BD93" s="788"/>
      <c r="BE93" s="788"/>
      <c r="BF93" s="788"/>
      <c r="BG93" s="805"/>
      <c r="BH93" s="982"/>
      <c r="BI93" s="788"/>
      <c r="BJ93" s="788"/>
      <c r="BK93" s="788"/>
      <c r="BL93" s="788"/>
      <c r="BM93" s="805"/>
      <c r="BN93" s="1244"/>
      <c r="BO93" s="788"/>
      <c r="BP93" s="788"/>
      <c r="BQ93" s="788"/>
      <c r="BR93" s="788"/>
      <c r="BS93" s="805"/>
      <c r="BT93" s="1533">
        <f t="shared" si="80"/>
        <v>0</v>
      </c>
      <c r="BU93" s="788"/>
      <c r="BV93" s="788"/>
      <c r="BW93" s="788"/>
      <c r="BX93" s="788"/>
      <c r="BY93" s="788">
        <f t="shared" si="81"/>
        <v>0</v>
      </c>
      <c r="BZ93" s="788"/>
      <c r="CA93" s="788"/>
      <c r="CB93" s="788"/>
      <c r="CC93" s="1365"/>
      <c r="CD93" s="1244"/>
      <c r="CE93" s="788"/>
      <c r="CF93" s="788"/>
      <c r="CG93" s="788"/>
      <c r="CH93" s="788"/>
      <c r="CI93" s="805"/>
      <c r="CJ93" s="1366">
        <v>60</v>
      </c>
      <c r="CK93" s="1354"/>
      <c r="CL93" s="1354"/>
      <c r="CM93" s="1354">
        <f>+CJ93</f>
        <v>60</v>
      </c>
      <c r="CN93" s="807"/>
      <c r="CO93" s="1253"/>
      <c r="CP93" s="19"/>
      <c r="CQ93" s="19"/>
    </row>
    <row r="94" spans="1:95" ht="11.25" hidden="1" customHeight="1" x14ac:dyDescent="0.2">
      <c r="A94" s="1415"/>
      <c r="B94" s="2212"/>
      <c r="C94" s="2213"/>
      <c r="D94" s="2213"/>
      <c r="E94" s="2213"/>
      <c r="F94" s="2213"/>
      <c r="G94" s="2213"/>
      <c r="H94" s="2213"/>
      <c r="I94" s="2214"/>
      <c r="J94" s="1886"/>
      <c r="K94" s="1559"/>
      <c r="L94" s="771"/>
      <c r="M94" s="1942"/>
      <c r="N94" s="465"/>
      <c r="O94" s="1488"/>
      <c r="P94" s="1892"/>
      <c r="Q94" s="409"/>
      <c r="R94" s="218"/>
      <c r="S94" s="282"/>
      <c r="T94" s="1498"/>
      <c r="U94" s="1931"/>
      <c r="V94" s="960"/>
      <c r="W94" s="1929"/>
      <c r="X94" s="1923"/>
      <c r="Y94" s="908"/>
      <c r="Z94" s="1260"/>
      <c r="AA94" s="1908"/>
      <c r="AB94" s="833"/>
      <c r="AC94" s="1537"/>
      <c r="AD94" s="200"/>
      <c r="AE94" s="199"/>
      <c r="AF94" s="283"/>
      <c r="AG94" s="283"/>
      <c r="AH94" s="283"/>
      <c r="AI94" s="200"/>
      <c r="AJ94" s="202"/>
      <c r="AK94" s="202"/>
      <c r="AL94" s="283"/>
      <c r="AM94" s="283"/>
      <c r="AN94" s="694"/>
      <c r="AO94" s="322"/>
      <c r="AP94" s="283"/>
      <c r="AQ94" s="284"/>
      <c r="AR94" s="322"/>
      <c r="AS94" s="283"/>
      <c r="AT94" s="283"/>
      <c r="AU94" s="1912"/>
      <c r="AV94" s="1244"/>
      <c r="AW94" s="788"/>
      <c r="AX94" s="788"/>
      <c r="AY94" s="788"/>
      <c r="AZ94" s="788"/>
      <c r="BA94" s="805"/>
      <c r="BB94" s="1244"/>
      <c r="BC94" s="788"/>
      <c r="BD94" s="788"/>
      <c r="BE94" s="788"/>
      <c r="BF94" s="788"/>
      <c r="BG94" s="805"/>
      <c r="BH94" s="982"/>
      <c r="BI94" s="788"/>
      <c r="BJ94" s="788"/>
      <c r="BK94" s="788"/>
      <c r="BL94" s="788"/>
      <c r="BM94" s="805"/>
      <c r="BN94" s="1244"/>
      <c r="BO94" s="788"/>
      <c r="BP94" s="788"/>
      <c r="BQ94" s="788"/>
      <c r="BR94" s="788"/>
      <c r="BS94" s="805"/>
      <c r="BT94" s="1533"/>
      <c r="BU94" s="788"/>
      <c r="BV94" s="788"/>
      <c r="BW94" s="788"/>
      <c r="BX94" s="788"/>
      <c r="BY94" s="788"/>
      <c r="BZ94" s="788"/>
      <c r="CA94" s="788"/>
      <c r="CB94" s="788"/>
      <c r="CC94" s="1365"/>
      <c r="CD94" s="1244"/>
      <c r="CE94" s="788"/>
      <c r="CF94" s="788"/>
      <c r="CG94" s="788"/>
      <c r="CH94" s="788"/>
      <c r="CI94" s="805"/>
      <c r="CJ94" s="1244"/>
      <c r="CK94" s="788"/>
      <c r="CL94" s="788"/>
      <c r="CM94" s="788"/>
      <c r="CN94" s="788"/>
      <c r="CO94" s="805"/>
      <c r="CP94" s="19"/>
      <c r="CQ94" s="19"/>
    </row>
    <row r="95" spans="1:95" ht="12.75" customHeight="1" x14ac:dyDescent="0.2">
      <c r="A95" s="1415" t="s">
        <v>366</v>
      </c>
      <c r="B95" s="2203" t="s">
        <v>367</v>
      </c>
      <c r="C95" s="2204"/>
      <c r="D95" s="2204"/>
      <c r="E95" s="2204"/>
      <c r="F95" s="2204"/>
      <c r="G95" s="2204"/>
      <c r="H95" s="2204"/>
      <c r="I95" s="2205"/>
      <c r="J95" s="1886"/>
      <c r="K95" s="772"/>
      <c r="L95" s="771"/>
      <c r="M95" s="1942"/>
      <c r="N95" s="465"/>
      <c r="O95" s="1488"/>
      <c r="P95" s="1075" t="s">
        <v>151</v>
      </c>
      <c r="Q95" s="409"/>
      <c r="R95" s="1532"/>
      <c r="S95" s="282"/>
      <c r="T95" s="1498">
        <f>W95+X95+U95+V95</f>
        <v>90</v>
      </c>
      <c r="U95" s="1928">
        <f>+CE95</f>
        <v>6</v>
      </c>
      <c r="V95" s="1364">
        <f>+CF95</f>
        <v>6</v>
      </c>
      <c r="W95" s="1929"/>
      <c r="X95" s="1923">
        <f t="shared" ref="X95:X98" si="83">AF95+AL95+AY95+BE95+BK95+BQ95+BV95+CA95+CG95+CM95</f>
        <v>78</v>
      </c>
      <c r="Y95" s="2030">
        <v>58</v>
      </c>
      <c r="Z95" s="2031">
        <v>20</v>
      </c>
      <c r="AA95" s="1908"/>
      <c r="AB95" s="833"/>
      <c r="AC95" s="1537"/>
      <c r="AD95" s="200"/>
      <c r="AE95" s="199"/>
      <c r="AF95" s="283"/>
      <c r="AG95" s="283"/>
      <c r="AH95" s="283"/>
      <c r="AI95" s="200"/>
      <c r="AJ95" s="202"/>
      <c r="AK95" s="202"/>
      <c r="AL95" s="283"/>
      <c r="AM95" s="283"/>
      <c r="AN95" s="694"/>
      <c r="AO95" s="322"/>
      <c r="AP95" s="283"/>
      <c r="AQ95" s="284"/>
      <c r="AR95" s="322"/>
      <c r="AS95" s="283"/>
      <c r="AT95" s="283"/>
      <c r="AU95" s="1912"/>
      <c r="AV95" s="1244"/>
      <c r="AW95" s="788"/>
      <c r="AX95" s="788"/>
      <c r="AY95" s="788"/>
      <c r="AZ95" s="788"/>
      <c r="BA95" s="805"/>
      <c r="BB95" s="1244"/>
      <c r="BC95" s="788"/>
      <c r="BD95" s="788"/>
      <c r="BE95" s="788"/>
      <c r="BF95" s="788"/>
      <c r="BG95" s="805"/>
      <c r="BH95" s="982"/>
      <c r="BI95" s="788"/>
      <c r="BJ95" s="788"/>
      <c r="BK95" s="788"/>
      <c r="BL95" s="788"/>
      <c r="BM95" s="805"/>
      <c r="BN95" s="1244"/>
      <c r="BO95" s="788"/>
      <c r="BP95" s="788"/>
      <c r="BQ95" s="788"/>
      <c r="BR95" s="788"/>
      <c r="BS95" s="805"/>
      <c r="BT95" s="1533"/>
      <c r="BU95" s="788"/>
      <c r="BV95" s="788"/>
      <c r="BW95" s="788"/>
      <c r="BX95" s="788"/>
      <c r="BY95" s="788"/>
      <c r="BZ95" s="788"/>
      <c r="CA95" s="788"/>
      <c r="CB95" s="788"/>
      <c r="CC95" s="1365"/>
      <c r="CD95" s="1366">
        <f>+CG95+CI95+CE95+CF95</f>
        <v>90</v>
      </c>
      <c r="CE95" s="1354">
        <v>6</v>
      </c>
      <c r="CF95" s="1354">
        <v>6</v>
      </c>
      <c r="CG95" s="1354">
        <v>78</v>
      </c>
      <c r="CH95" s="788"/>
      <c r="CI95" s="805"/>
      <c r="CJ95" s="1244"/>
      <c r="CK95" s="788"/>
      <c r="CL95" s="788"/>
      <c r="CM95" s="788"/>
      <c r="CN95" s="788"/>
      <c r="CO95" s="805"/>
      <c r="CP95" s="19"/>
      <c r="CQ95" s="19"/>
    </row>
    <row r="96" spans="1:95" ht="31.5" customHeight="1" x14ac:dyDescent="0.2">
      <c r="A96" s="1415" t="s">
        <v>368</v>
      </c>
      <c r="B96" s="2203" t="s">
        <v>437</v>
      </c>
      <c r="C96" s="2204"/>
      <c r="D96" s="2204"/>
      <c r="E96" s="2204"/>
      <c r="F96" s="2204"/>
      <c r="G96" s="2204"/>
      <c r="H96" s="2204"/>
      <c r="I96" s="2205"/>
      <c r="J96" s="1890"/>
      <c r="K96" s="1885"/>
      <c r="L96" s="1884"/>
      <c r="M96" s="1943"/>
      <c r="N96" s="465"/>
      <c r="O96" s="1879" t="s">
        <v>150</v>
      </c>
      <c r="P96" s="1893"/>
      <c r="Q96" s="1250"/>
      <c r="R96" s="1532"/>
      <c r="S96" s="282"/>
      <c r="T96" s="1498">
        <f t="shared" ref="T96:T98" si="84">W96+X96+U96+V96</f>
        <v>46</v>
      </c>
      <c r="U96" s="1931"/>
      <c r="V96" s="960"/>
      <c r="W96" s="1929"/>
      <c r="X96" s="1923">
        <f t="shared" si="83"/>
        <v>46</v>
      </c>
      <c r="Y96" s="2032">
        <v>40</v>
      </c>
      <c r="Z96" s="2033">
        <v>6</v>
      </c>
      <c r="AA96" s="1908"/>
      <c r="AB96" s="833"/>
      <c r="AC96" s="1537"/>
      <c r="AD96" s="200"/>
      <c r="AE96" s="199"/>
      <c r="AF96" s="283"/>
      <c r="AG96" s="283"/>
      <c r="AH96" s="283"/>
      <c r="AI96" s="200"/>
      <c r="AJ96" s="202"/>
      <c r="AK96" s="202"/>
      <c r="AL96" s="283"/>
      <c r="AM96" s="283"/>
      <c r="AN96" s="694"/>
      <c r="AO96" s="322"/>
      <c r="AP96" s="283"/>
      <c r="AQ96" s="284"/>
      <c r="AR96" s="322"/>
      <c r="AS96" s="283"/>
      <c r="AT96" s="283"/>
      <c r="AU96" s="1912"/>
      <c r="AV96" s="1244"/>
      <c r="AW96" s="788"/>
      <c r="AX96" s="788"/>
      <c r="AY96" s="788"/>
      <c r="AZ96" s="788"/>
      <c r="BA96" s="805"/>
      <c r="BB96" s="1244"/>
      <c r="BC96" s="788"/>
      <c r="BD96" s="788"/>
      <c r="BE96" s="788"/>
      <c r="BF96" s="788"/>
      <c r="BG96" s="805"/>
      <c r="BH96" s="982"/>
      <c r="BI96" s="788"/>
      <c r="BJ96" s="788"/>
      <c r="BK96" s="788"/>
      <c r="BL96" s="788"/>
      <c r="BM96" s="805"/>
      <c r="BN96" s="1366">
        <f>+BQ96</f>
        <v>46</v>
      </c>
      <c r="BO96" s="788"/>
      <c r="BP96" s="788"/>
      <c r="BQ96" s="1354">
        <v>46</v>
      </c>
      <c r="BR96" s="788"/>
      <c r="BS96" s="805"/>
      <c r="BT96" s="1533"/>
      <c r="BU96" s="788"/>
      <c r="BV96" s="788"/>
      <c r="BW96" s="788"/>
      <c r="BX96" s="788"/>
      <c r="BY96" s="788"/>
      <c r="BZ96" s="788"/>
      <c r="CA96" s="788"/>
      <c r="CB96" s="788"/>
      <c r="CC96" s="1365"/>
      <c r="CD96" s="1366"/>
      <c r="CE96" s="788"/>
      <c r="CF96" s="788"/>
      <c r="CG96" s="807"/>
      <c r="CH96" s="788"/>
      <c r="CI96" s="805"/>
      <c r="CJ96" s="1244"/>
      <c r="CK96" s="788"/>
      <c r="CL96" s="788"/>
      <c r="CM96" s="788"/>
      <c r="CN96" s="788"/>
      <c r="CO96" s="805"/>
      <c r="CP96" s="19"/>
      <c r="CQ96" s="19"/>
    </row>
    <row r="97" spans="1:97" ht="31.5" customHeight="1" x14ac:dyDescent="0.2">
      <c r="A97" s="1415" t="s">
        <v>376</v>
      </c>
      <c r="B97" s="2203" t="s">
        <v>436</v>
      </c>
      <c r="C97" s="2204"/>
      <c r="D97" s="2204"/>
      <c r="E97" s="2204"/>
      <c r="F97" s="2204"/>
      <c r="G97" s="2204"/>
      <c r="H97" s="2204"/>
      <c r="I97" s="2205"/>
      <c r="J97" s="1886"/>
      <c r="K97" s="772"/>
      <c r="L97" s="771"/>
      <c r="M97" s="1942"/>
      <c r="N97" s="465"/>
      <c r="O97" s="2166" t="s">
        <v>375</v>
      </c>
      <c r="P97" s="1892"/>
      <c r="Q97" s="409"/>
      <c r="R97" s="1532"/>
      <c r="S97" s="282"/>
      <c r="T97" s="1498">
        <f t="shared" si="84"/>
        <v>48</v>
      </c>
      <c r="U97" s="1931"/>
      <c r="V97" s="960"/>
      <c r="W97" s="1929"/>
      <c r="X97" s="1923">
        <f t="shared" si="83"/>
        <v>48</v>
      </c>
      <c r="Y97" s="2032">
        <v>34</v>
      </c>
      <c r="Z97" s="2033">
        <v>14</v>
      </c>
      <c r="AA97" s="1908"/>
      <c r="AB97" s="833"/>
      <c r="AC97" s="1537"/>
      <c r="AD97" s="200"/>
      <c r="AE97" s="199"/>
      <c r="AF97" s="283"/>
      <c r="AG97" s="283"/>
      <c r="AH97" s="283"/>
      <c r="AI97" s="200"/>
      <c r="AJ97" s="202"/>
      <c r="AK97" s="202"/>
      <c r="AL97" s="283"/>
      <c r="AM97" s="283"/>
      <c r="AN97" s="694"/>
      <c r="AO97" s="322"/>
      <c r="AP97" s="283"/>
      <c r="AQ97" s="284"/>
      <c r="AR97" s="322"/>
      <c r="AS97" s="283"/>
      <c r="AT97" s="283"/>
      <c r="AU97" s="1912"/>
      <c r="AV97" s="1244"/>
      <c r="AW97" s="788"/>
      <c r="AX97" s="788"/>
      <c r="AY97" s="788"/>
      <c r="AZ97" s="788"/>
      <c r="BA97" s="805"/>
      <c r="BB97" s="1244"/>
      <c r="BC97" s="788"/>
      <c r="BD97" s="788"/>
      <c r="BE97" s="788"/>
      <c r="BF97" s="788"/>
      <c r="BG97" s="805"/>
      <c r="BH97" s="982"/>
      <c r="BI97" s="788"/>
      <c r="BJ97" s="788"/>
      <c r="BK97" s="788"/>
      <c r="BL97" s="788"/>
      <c r="BM97" s="805"/>
      <c r="BN97" s="1366">
        <f>+BQ97</f>
        <v>48</v>
      </c>
      <c r="BO97" s="788"/>
      <c r="BP97" s="788"/>
      <c r="BQ97" s="1354">
        <v>48</v>
      </c>
      <c r="BR97" s="788"/>
      <c r="BS97" s="805"/>
      <c r="BT97" s="1533"/>
      <c r="BU97" s="788"/>
      <c r="BV97" s="788"/>
      <c r="BW97" s="788"/>
      <c r="BX97" s="788"/>
      <c r="BY97" s="788"/>
      <c r="BZ97" s="788"/>
      <c r="CA97" s="788"/>
      <c r="CB97" s="788"/>
      <c r="CC97" s="1365"/>
      <c r="CD97" s="1366"/>
      <c r="CE97" s="788"/>
      <c r="CF97" s="788"/>
      <c r="CG97" s="807"/>
      <c r="CH97" s="788"/>
      <c r="CI97" s="805"/>
      <c r="CJ97" s="1244"/>
      <c r="CK97" s="788"/>
      <c r="CL97" s="788"/>
      <c r="CM97" s="788"/>
      <c r="CN97" s="788"/>
      <c r="CO97" s="805"/>
      <c r="CP97" s="19"/>
      <c r="CQ97" s="19"/>
    </row>
    <row r="98" spans="1:97" ht="44.25" customHeight="1" thickBot="1" x14ac:dyDescent="0.25">
      <c r="A98" s="1965" t="s">
        <v>378</v>
      </c>
      <c r="B98" s="2163" t="s">
        <v>377</v>
      </c>
      <c r="C98" s="2164"/>
      <c r="D98" s="2164"/>
      <c r="E98" s="2164"/>
      <c r="F98" s="2164"/>
      <c r="G98" s="2164"/>
      <c r="H98" s="2164"/>
      <c r="I98" s="2165"/>
      <c r="J98" s="1896"/>
      <c r="K98" s="1560"/>
      <c r="L98" s="773"/>
      <c r="M98" s="1249"/>
      <c r="N98" s="466"/>
      <c r="O98" s="2167"/>
      <c r="P98" s="1944"/>
      <c r="Q98" s="1561"/>
      <c r="R98" s="1532"/>
      <c r="S98" s="282"/>
      <c r="T98" s="1498">
        <f t="shared" si="84"/>
        <v>90</v>
      </c>
      <c r="U98" s="1932"/>
      <c r="V98" s="963"/>
      <c r="W98" s="1933"/>
      <c r="X98" s="1923">
        <f t="shared" si="83"/>
        <v>90</v>
      </c>
      <c r="Y98" s="2034">
        <v>76</v>
      </c>
      <c r="Z98" s="2035">
        <v>14</v>
      </c>
      <c r="AA98" s="1951"/>
      <c r="AB98" s="1416"/>
      <c r="AC98" s="1537"/>
      <c r="AD98" s="200"/>
      <c r="AE98" s="199"/>
      <c r="AF98" s="283"/>
      <c r="AG98" s="283"/>
      <c r="AH98" s="283"/>
      <c r="AI98" s="200"/>
      <c r="AJ98" s="202"/>
      <c r="AK98" s="202"/>
      <c r="AL98" s="283"/>
      <c r="AM98" s="283"/>
      <c r="AN98" s="694"/>
      <c r="AO98" s="1909"/>
      <c r="AP98" s="1910"/>
      <c r="AQ98" s="1911"/>
      <c r="AR98" s="1909"/>
      <c r="AS98" s="1910"/>
      <c r="AT98" s="1910"/>
      <c r="AU98" s="1913"/>
      <c r="AV98" s="1916"/>
      <c r="AW98" s="1368"/>
      <c r="AX98" s="1368"/>
      <c r="AY98" s="1368"/>
      <c r="AZ98" s="1368"/>
      <c r="BA98" s="1369"/>
      <c r="BB98" s="1916"/>
      <c r="BC98" s="1368"/>
      <c r="BD98" s="1368"/>
      <c r="BE98" s="1368"/>
      <c r="BF98" s="1368"/>
      <c r="BG98" s="1369"/>
      <c r="BH98" s="1917"/>
      <c r="BI98" s="1368"/>
      <c r="BJ98" s="1368"/>
      <c r="BK98" s="1368"/>
      <c r="BL98" s="1368"/>
      <c r="BM98" s="1369"/>
      <c r="BN98" s="1918">
        <f>+BQ98</f>
        <v>90</v>
      </c>
      <c r="BO98" s="1368"/>
      <c r="BP98" s="1368"/>
      <c r="BQ98" s="1357">
        <v>90</v>
      </c>
      <c r="BR98" s="1368"/>
      <c r="BS98" s="1369"/>
      <c r="BT98" s="1533"/>
      <c r="BU98" s="788"/>
      <c r="BV98" s="788"/>
      <c r="BW98" s="788"/>
      <c r="BX98" s="788"/>
      <c r="BY98" s="788"/>
      <c r="BZ98" s="788"/>
      <c r="CA98" s="788"/>
      <c r="CB98" s="788"/>
      <c r="CC98" s="1365"/>
      <c r="CD98" s="1918"/>
      <c r="CE98" s="1368"/>
      <c r="CF98" s="1368"/>
      <c r="CG98" s="1919"/>
      <c r="CH98" s="1368"/>
      <c r="CI98" s="1369"/>
      <c r="CJ98" s="1916"/>
      <c r="CK98" s="1368"/>
      <c r="CL98" s="1368"/>
      <c r="CM98" s="1368"/>
      <c r="CN98" s="1368"/>
      <c r="CO98" s="1369"/>
      <c r="CP98" s="19"/>
      <c r="CQ98" s="19"/>
    </row>
    <row r="99" spans="1:97" s="19" customFormat="1" ht="24" customHeight="1" thickBot="1" x14ac:dyDescent="0.25">
      <c r="A99" s="1966" t="s">
        <v>21</v>
      </c>
      <c r="B99" s="2615" t="s">
        <v>200</v>
      </c>
      <c r="C99" s="2616"/>
      <c r="D99" s="2616"/>
      <c r="E99" s="2616"/>
      <c r="F99" s="2616"/>
      <c r="G99" s="2616"/>
      <c r="H99" s="2616"/>
      <c r="I99" s="2616"/>
      <c r="J99" s="2182" t="s">
        <v>404</v>
      </c>
      <c r="K99" s="2183"/>
      <c r="L99" s="2183"/>
      <c r="M99" s="2183"/>
      <c r="N99" s="2183"/>
      <c r="O99" s="2183"/>
      <c r="P99" s="2183"/>
      <c r="Q99" s="2184"/>
      <c r="R99" s="1648">
        <v>1728</v>
      </c>
      <c r="S99" s="1641">
        <v>1728</v>
      </c>
      <c r="T99" s="1567">
        <f>+T101+T100</f>
        <v>2406</v>
      </c>
      <c r="U99" s="1902">
        <f>+U101+U163</f>
        <v>78</v>
      </c>
      <c r="V99" s="1652">
        <f>+V101+V163</f>
        <v>60</v>
      </c>
      <c r="W99" s="1924">
        <f>W101</f>
        <v>4</v>
      </c>
      <c r="X99" s="1615">
        <f>X101</f>
        <v>1364</v>
      </c>
      <c r="Y99" s="1647">
        <f t="shared" ref="Y99:AC99" si="85">Y101</f>
        <v>410</v>
      </c>
      <c r="Z99" s="1570">
        <f t="shared" si="85"/>
        <v>934</v>
      </c>
      <c r="AA99" s="1564">
        <f t="shared" si="85"/>
        <v>20</v>
      </c>
      <c r="AB99" s="1567">
        <f>AB101+AB163</f>
        <v>0</v>
      </c>
      <c r="AC99" s="1950">
        <f t="shared" si="85"/>
        <v>12</v>
      </c>
      <c r="AD99" s="1898">
        <f>AD101+AD164</f>
        <v>0</v>
      </c>
      <c r="AE99" s="1899">
        <f t="shared" ref="AE99:CC99" si="86">AE101</f>
        <v>0</v>
      </c>
      <c r="AF99" s="1899">
        <f t="shared" si="86"/>
        <v>0</v>
      </c>
      <c r="AG99" s="1792">
        <f t="shared" si="86"/>
        <v>0</v>
      </c>
      <c r="AH99" s="1792">
        <f t="shared" si="86"/>
        <v>0</v>
      </c>
      <c r="AI99" s="1898">
        <f>AI101+AI164</f>
        <v>0</v>
      </c>
      <c r="AJ99" s="1899">
        <f t="shared" si="86"/>
        <v>0</v>
      </c>
      <c r="AK99" s="1792"/>
      <c r="AL99" s="1899">
        <f t="shared" si="86"/>
        <v>0</v>
      </c>
      <c r="AM99" s="1792">
        <f t="shared" si="86"/>
        <v>0</v>
      </c>
      <c r="AN99" s="1792">
        <f t="shared" si="86"/>
        <v>0</v>
      </c>
      <c r="AO99" s="1652">
        <f t="shared" ref="AO99:AU99" si="87">+AO106</f>
        <v>0</v>
      </c>
      <c r="AP99" s="1652">
        <f t="shared" si="87"/>
        <v>0</v>
      </c>
      <c r="AQ99" s="1900">
        <f t="shared" si="87"/>
        <v>0</v>
      </c>
      <c r="AR99" s="1901">
        <f t="shared" si="87"/>
        <v>0</v>
      </c>
      <c r="AS99" s="1652">
        <f t="shared" si="87"/>
        <v>0</v>
      </c>
      <c r="AT99" s="1652">
        <f t="shared" si="87"/>
        <v>0</v>
      </c>
      <c r="AU99" s="1900">
        <f t="shared" si="87"/>
        <v>0</v>
      </c>
      <c r="AV99" s="1902">
        <f>+AV101+AV100</f>
        <v>48</v>
      </c>
      <c r="AW99" s="1792">
        <f t="shared" si="86"/>
        <v>0</v>
      </c>
      <c r="AX99" s="1897">
        <f>+AX101</f>
        <v>0</v>
      </c>
      <c r="AY99" s="1792">
        <f t="shared" si="86"/>
        <v>48</v>
      </c>
      <c r="AZ99" s="1792">
        <f t="shared" si="86"/>
        <v>0</v>
      </c>
      <c r="BA99" s="1793">
        <f t="shared" si="86"/>
        <v>0</v>
      </c>
      <c r="BB99" s="1902">
        <f>+BB101+BB100</f>
        <v>332</v>
      </c>
      <c r="BC99" s="1650">
        <f t="shared" si="86"/>
        <v>12</v>
      </c>
      <c r="BD99" s="1652">
        <f>+BD101</f>
        <v>12</v>
      </c>
      <c r="BE99" s="1650">
        <f t="shared" si="86"/>
        <v>162</v>
      </c>
      <c r="BF99" s="1650">
        <f>+BF100</f>
        <v>144</v>
      </c>
      <c r="BG99" s="1653">
        <f t="shared" si="86"/>
        <v>2</v>
      </c>
      <c r="BH99" s="1902">
        <f>+BH101+BH100</f>
        <v>514</v>
      </c>
      <c r="BI99" s="1792">
        <f t="shared" si="86"/>
        <v>18</v>
      </c>
      <c r="BJ99" s="1897">
        <f>+BJ101</f>
        <v>18</v>
      </c>
      <c r="BK99" s="1650">
        <f t="shared" si="86"/>
        <v>298</v>
      </c>
      <c r="BL99" s="1650">
        <f>+BL100</f>
        <v>180</v>
      </c>
      <c r="BM99" s="1653">
        <f t="shared" si="86"/>
        <v>0</v>
      </c>
      <c r="BN99" s="1902">
        <f>+BN101+BN100</f>
        <v>486</v>
      </c>
      <c r="BO99" s="1650">
        <f t="shared" si="86"/>
        <v>18</v>
      </c>
      <c r="BP99" s="1652">
        <f>+BP101</f>
        <v>18</v>
      </c>
      <c r="BQ99" s="1651">
        <f t="shared" si="86"/>
        <v>304</v>
      </c>
      <c r="BR99" s="1652">
        <f>+BR100</f>
        <v>144</v>
      </c>
      <c r="BS99" s="1653">
        <f t="shared" si="86"/>
        <v>2</v>
      </c>
      <c r="BT99" s="1903">
        <f t="shared" si="86"/>
        <v>0</v>
      </c>
      <c r="BU99" s="1904">
        <f t="shared" si="86"/>
        <v>0</v>
      </c>
      <c r="BV99" s="1904">
        <f t="shared" si="86"/>
        <v>0</v>
      </c>
      <c r="BW99" s="1904">
        <f t="shared" si="86"/>
        <v>0</v>
      </c>
      <c r="BX99" s="1904">
        <f t="shared" si="86"/>
        <v>0</v>
      </c>
      <c r="BY99" s="1904">
        <f t="shared" si="86"/>
        <v>0</v>
      </c>
      <c r="BZ99" s="1904">
        <f t="shared" si="86"/>
        <v>0</v>
      </c>
      <c r="CA99" s="1904">
        <f t="shared" si="86"/>
        <v>0</v>
      </c>
      <c r="CB99" s="1904">
        <f t="shared" si="86"/>
        <v>0</v>
      </c>
      <c r="CC99" s="1905">
        <f t="shared" si="86"/>
        <v>0</v>
      </c>
      <c r="CD99" s="1902">
        <f>+CD101+CD100</f>
        <v>478</v>
      </c>
      <c r="CE99" s="1650">
        <f t="shared" ref="CE99:CI99" si="88">CE101</f>
        <v>6</v>
      </c>
      <c r="CF99" s="1652">
        <f>+CF101</f>
        <v>0</v>
      </c>
      <c r="CG99" s="1650">
        <f t="shared" si="88"/>
        <v>292</v>
      </c>
      <c r="CH99" s="1650">
        <f>+CH100</f>
        <v>180</v>
      </c>
      <c r="CI99" s="1653">
        <f t="shared" si="88"/>
        <v>0</v>
      </c>
      <c r="CJ99" s="1902">
        <f>+CJ101+CJ100</f>
        <v>548</v>
      </c>
      <c r="CK99" s="1650">
        <f t="shared" ref="CK99:CO99" si="89">CK101</f>
        <v>24</v>
      </c>
      <c r="CL99" s="1652">
        <f>+CL101</f>
        <v>12</v>
      </c>
      <c r="CM99" s="1650">
        <f t="shared" si="89"/>
        <v>260</v>
      </c>
      <c r="CN99" s="1906">
        <f>+CN100</f>
        <v>252</v>
      </c>
      <c r="CO99" s="1907">
        <f t="shared" si="89"/>
        <v>0</v>
      </c>
      <c r="CP99" s="15"/>
      <c r="CQ99" s="15"/>
      <c r="CS99" s="1393"/>
    </row>
    <row r="100" spans="1:97" s="19" customFormat="1" ht="19.5" customHeight="1" thickBot="1" x14ac:dyDescent="0.25">
      <c r="A100" s="1254"/>
      <c r="B100" s="2621" t="s">
        <v>306</v>
      </c>
      <c r="C100" s="2622"/>
      <c r="D100" s="2622"/>
      <c r="E100" s="2622"/>
      <c r="F100" s="2622"/>
      <c r="G100" s="2622"/>
      <c r="H100" s="2622"/>
      <c r="I100" s="2622"/>
      <c r="J100" s="2175" t="s">
        <v>403</v>
      </c>
      <c r="K100" s="2176"/>
      <c r="L100" s="2176"/>
      <c r="M100" s="2176"/>
      <c r="N100" s="2176"/>
      <c r="O100" s="2176"/>
      <c r="P100" s="2176"/>
      <c r="Q100" s="2177"/>
      <c r="R100" s="246"/>
      <c r="S100" s="257"/>
      <c r="T100" s="1421">
        <f>+T112+T126+T136+T160+T163</f>
        <v>900</v>
      </c>
      <c r="U100" s="1485"/>
      <c r="V100" s="1422"/>
      <c r="W100" s="1423"/>
      <c r="X100" s="1616"/>
      <c r="Y100" s="1424"/>
      <c r="Z100" s="1425"/>
      <c r="AA100" s="1423"/>
      <c r="AB100" s="1421">
        <f>+AB112+AB126+AB136+AB160</f>
        <v>900</v>
      </c>
      <c r="AC100" s="1426"/>
      <c r="AD100" s="1427"/>
      <c r="AE100" s="1428"/>
      <c r="AF100" s="1429"/>
      <c r="AG100" s="1430"/>
      <c r="AH100" s="1430"/>
      <c r="AI100" s="1431"/>
      <c r="AJ100" s="1428"/>
      <c r="AK100" s="1432"/>
      <c r="AL100" s="1429"/>
      <c r="AM100" s="1356"/>
      <c r="AN100" s="1433"/>
      <c r="AO100" s="1434"/>
      <c r="AP100" s="1434"/>
      <c r="AQ100" s="1435"/>
      <c r="AR100" s="1436"/>
      <c r="AS100" s="1434"/>
      <c r="AT100" s="1434"/>
      <c r="AU100" s="1437"/>
      <c r="AV100" s="1439">
        <f>+AV112+AV126+AV136+AV160</f>
        <v>0</v>
      </c>
      <c r="AW100" s="1439"/>
      <c r="AX100" s="1434"/>
      <c r="AY100" s="1440"/>
      <c r="AZ100" s="1439">
        <f>+AZ112+AZ126+AZ136+AZ160</f>
        <v>0</v>
      </c>
      <c r="BA100" s="1441"/>
      <c r="BB100" s="1439">
        <f>+BB112+BB126+BB136+BB160</f>
        <v>144</v>
      </c>
      <c r="BC100" s="1439"/>
      <c r="BD100" s="1434"/>
      <c r="BE100" s="1439"/>
      <c r="BF100" s="1439">
        <f>+BF112+BF126+BF136+BF160</f>
        <v>144</v>
      </c>
      <c r="BG100" s="1441"/>
      <c r="BH100" s="1439">
        <f>+BH112+BH126+BH136+BH160</f>
        <v>180</v>
      </c>
      <c r="BI100" s="1432"/>
      <c r="BJ100" s="1425"/>
      <c r="BK100" s="1439"/>
      <c r="BL100" s="1439">
        <f>+BL112+BL126</f>
        <v>180</v>
      </c>
      <c r="BM100" s="1441"/>
      <c r="BN100" s="1439">
        <f>+BN112+BN126+BN136+BN160</f>
        <v>144</v>
      </c>
      <c r="BO100" s="1439"/>
      <c r="BP100" s="1439"/>
      <c r="BQ100" s="1440"/>
      <c r="BR100" s="1439">
        <f>+BR112+BR126+BR136+BR160</f>
        <v>144</v>
      </c>
      <c r="BS100" s="1441"/>
      <c r="BT100" s="1007"/>
      <c r="BU100" s="1255"/>
      <c r="BV100" s="1255"/>
      <c r="BW100" s="1255"/>
      <c r="BX100" s="1255"/>
      <c r="BY100" s="1255"/>
      <c r="BZ100" s="1256"/>
      <c r="CA100" s="1007"/>
      <c r="CB100" s="1255"/>
      <c r="CC100" s="1256"/>
      <c r="CD100" s="1439">
        <f>+CD112+CD126+CD136+CD160</f>
        <v>180</v>
      </c>
      <c r="CE100" s="1439"/>
      <c r="CF100" s="1434"/>
      <c r="CG100" s="1439"/>
      <c r="CH100" s="1439">
        <f>+CH112+CH126+CH136+CH160</f>
        <v>180</v>
      </c>
      <c r="CI100" s="1441"/>
      <c r="CJ100" s="1438">
        <f>+CJ112+CJ126+CJ136</f>
        <v>252</v>
      </c>
      <c r="CK100" s="1439"/>
      <c r="CL100" s="1434"/>
      <c r="CM100" s="1439"/>
      <c r="CN100" s="1438">
        <f>+CN112+CN126+CN136+CN163</f>
        <v>252</v>
      </c>
      <c r="CO100" s="1442"/>
      <c r="CP100" s="15"/>
      <c r="CQ100" s="15"/>
    </row>
    <row r="101" spans="1:97" s="19" customFormat="1" ht="24.75" customHeight="1" thickBot="1" x14ac:dyDescent="0.25">
      <c r="A101" s="1654" t="s">
        <v>22</v>
      </c>
      <c r="B101" s="2617" t="s">
        <v>23</v>
      </c>
      <c r="C101" s="2618"/>
      <c r="D101" s="2618"/>
      <c r="E101" s="2618"/>
      <c r="F101" s="2618"/>
      <c r="G101" s="2618"/>
      <c r="H101" s="2618"/>
      <c r="I101" s="2618"/>
      <c r="J101" s="2182" t="s">
        <v>402</v>
      </c>
      <c r="K101" s="2183"/>
      <c r="L101" s="2183"/>
      <c r="M101" s="2183"/>
      <c r="N101" s="2183"/>
      <c r="O101" s="2183"/>
      <c r="P101" s="2183"/>
      <c r="Q101" s="2184"/>
      <c r="R101" s="1563"/>
      <c r="S101" s="1655"/>
      <c r="T101" s="1567">
        <f>T102+T115+T129+T139+T147+T155</f>
        <v>1506</v>
      </c>
      <c r="U101" s="1870">
        <f>U102+U115+U129+U139+U147+U155</f>
        <v>78</v>
      </c>
      <c r="V101" s="1565">
        <f>+V102+V115+V155+V129</f>
        <v>60</v>
      </c>
      <c r="W101" s="1564">
        <f t="shared" ref="W101:AJ101" si="90">W102+W115+W129+W139+W147+W155</f>
        <v>4</v>
      </c>
      <c r="X101" s="1615">
        <f>X102+X115+X129+X139+X147+X155</f>
        <v>1364</v>
      </c>
      <c r="Y101" s="1656">
        <f t="shared" si="90"/>
        <v>410</v>
      </c>
      <c r="Z101" s="1572">
        <f t="shared" si="90"/>
        <v>934</v>
      </c>
      <c r="AA101" s="1564">
        <f t="shared" si="90"/>
        <v>20</v>
      </c>
      <c r="AB101" s="1567">
        <v>0</v>
      </c>
      <c r="AC101" s="1657">
        <f t="shared" si="90"/>
        <v>12</v>
      </c>
      <c r="AD101" s="1647">
        <f t="shared" si="90"/>
        <v>0</v>
      </c>
      <c r="AE101" s="1643">
        <f t="shared" si="90"/>
        <v>0</v>
      </c>
      <c r="AF101" s="1602">
        <f t="shared" si="90"/>
        <v>0</v>
      </c>
      <c r="AG101" s="1656">
        <f t="shared" si="90"/>
        <v>0</v>
      </c>
      <c r="AH101" s="1643">
        <f t="shared" si="90"/>
        <v>0</v>
      </c>
      <c r="AI101" s="1643">
        <f t="shared" si="90"/>
        <v>0</v>
      </c>
      <c r="AJ101" s="1643">
        <f t="shared" si="90"/>
        <v>0</v>
      </c>
      <c r="AK101" s="1643"/>
      <c r="AL101" s="1602">
        <f>AL102+AL115+AL129+AL139+AL147+AL155</f>
        <v>0</v>
      </c>
      <c r="AM101" s="1656">
        <f>AM102+AM115+AM129+AM139+AM147+AM155</f>
        <v>0</v>
      </c>
      <c r="AN101" s="1564">
        <f>AN102+AN115+AN129+AN139+AN147+AN155</f>
        <v>0</v>
      </c>
      <c r="AO101" s="1570">
        <f t="shared" ref="AO101:AU102" si="91">+AO108</f>
        <v>0</v>
      </c>
      <c r="AP101" s="1570">
        <f t="shared" si="91"/>
        <v>0</v>
      </c>
      <c r="AQ101" s="1566">
        <f t="shared" si="91"/>
        <v>0</v>
      </c>
      <c r="AR101" s="1569">
        <f t="shared" si="91"/>
        <v>0</v>
      </c>
      <c r="AS101" s="1570">
        <f t="shared" si="91"/>
        <v>0</v>
      </c>
      <c r="AT101" s="1570">
        <f t="shared" si="91"/>
        <v>0</v>
      </c>
      <c r="AU101" s="1571">
        <f t="shared" si="91"/>
        <v>0</v>
      </c>
      <c r="AV101" s="1647">
        <f>AV102+AV115+AV129+AV139+AV147+AV155</f>
        <v>48</v>
      </c>
      <c r="AW101" s="1643">
        <f>AW102+AW115+AW129+AW139+AW147+AW155</f>
        <v>0</v>
      </c>
      <c r="AX101" s="1643">
        <f>+AX102</f>
        <v>0</v>
      </c>
      <c r="AY101" s="1643">
        <f>AY102+AY115+AY129+AY139+AY147+AY155</f>
        <v>48</v>
      </c>
      <c r="AZ101" s="1643">
        <f>AZ102+AZ115+AZ129+AZ139+AZ147+AZ155</f>
        <v>0</v>
      </c>
      <c r="BA101" s="1602">
        <f>BA102+BA115+BA129+BA139+BA147+BA155</f>
        <v>0</v>
      </c>
      <c r="BB101" s="1569">
        <f>BB102+BB115+BB129+BB139+BB147+BB155</f>
        <v>188</v>
      </c>
      <c r="BC101" s="1570">
        <f>BC102+BC115+BC129+BC139+BC147+BC155</f>
        <v>12</v>
      </c>
      <c r="BD101" s="1570">
        <f>+BD155</f>
        <v>12</v>
      </c>
      <c r="BE101" s="1570">
        <f>BE102+BE115+BE129+BE139+BE147+BE155</f>
        <v>162</v>
      </c>
      <c r="BF101" s="1570">
        <f>BG103+BF115+BF129+BF139+BF147+BF155+BF102</f>
        <v>0</v>
      </c>
      <c r="BG101" s="1571">
        <f t="shared" ref="BG101:BO101" si="92">BG102+BG115+BG129+BG139+BG147+BG155</f>
        <v>2</v>
      </c>
      <c r="BH101" s="1658">
        <f t="shared" si="92"/>
        <v>334</v>
      </c>
      <c r="BI101" s="1643">
        <f t="shared" si="92"/>
        <v>18</v>
      </c>
      <c r="BJ101" s="1643">
        <f t="shared" si="92"/>
        <v>18</v>
      </c>
      <c r="BK101" s="1570">
        <f t="shared" si="92"/>
        <v>298</v>
      </c>
      <c r="BL101" s="1570">
        <f t="shared" si="92"/>
        <v>0</v>
      </c>
      <c r="BM101" s="1571">
        <f t="shared" si="92"/>
        <v>0</v>
      </c>
      <c r="BN101" s="1569">
        <f t="shared" si="92"/>
        <v>342</v>
      </c>
      <c r="BO101" s="1570">
        <f t="shared" si="92"/>
        <v>18</v>
      </c>
      <c r="BP101" s="1570">
        <f>+BP115</f>
        <v>18</v>
      </c>
      <c r="BQ101" s="1565">
        <f t="shared" ref="BQ101:CF101" si="93">BQ102+BQ115+BQ129+BQ139+BQ147+BQ155</f>
        <v>304</v>
      </c>
      <c r="BR101" s="1570">
        <f t="shared" si="93"/>
        <v>0</v>
      </c>
      <c r="BS101" s="1571">
        <f t="shared" si="93"/>
        <v>2</v>
      </c>
      <c r="BT101" s="1659">
        <f t="shared" si="93"/>
        <v>0</v>
      </c>
      <c r="BU101" s="1660">
        <f t="shared" si="93"/>
        <v>0</v>
      </c>
      <c r="BV101" s="1660">
        <f t="shared" si="93"/>
        <v>0</v>
      </c>
      <c r="BW101" s="1660">
        <f t="shared" si="93"/>
        <v>0</v>
      </c>
      <c r="BX101" s="1660">
        <f t="shared" si="93"/>
        <v>0</v>
      </c>
      <c r="BY101" s="1660">
        <f t="shared" si="93"/>
        <v>0</v>
      </c>
      <c r="BZ101" s="1661">
        <f t="shared" si="93"/>
        <v>0</v>
      </c>
      <c r="CA101" s="1662">
        <f t="shared" si="93"/>
        <v>0</v>
      </c>
      <c r="CB101" s="1663">
        <f t="shared" si="93"/>
        <v>0</v>
      </c>
      <c r="CC101" s="1664">
        <f t="shared" si="93"/>
        <v>0</v>
      </c>
      <c r="CD101" s="1658">
        <f t="shared" si="93"/>
        <v>298</v>
      </c>
      <c r="CE101" s="1570">
        <f t="shared" si="93"/>
        <v>6</v>
      </c>
      <c r="CF101" s="1570">
        <f t="shared" si="93"/>
        <v>0</v>
      </c>
      <c r="CG101" s="1570">
        <f>CG102+CG115+CG129+CG139+CG147+CG155</f>
        <v>292</v>
      </c>
      <c r="CH101" s="1570">
        <v>0</v>
      </c>
      <c r="CI101" s="1571">
        <f>CI102+CI115+CI129+CI139+CI147+CI155</f>
        <v>0</v>
      </c>
      <c r="CJ101" s="1642">
        <f>CJ102+CJ115+CJ129+CJ139+CJ147+CJ155</f>
        <v>296</v>
      </c>
      <c r="CK101" s="1665">
        <f>CK102+CK115+CK129+CK139+CK147+CK155</f>
        <v>24</v>
      </c>
      <c r="CL101" s="1665">
        <f>CL102+CL115+CL129+CL139+CL147+CL155</f>
        <v>12</v>
      </c>
      <c r="CM101" s="1665">
        <f>CM102+CM115+CM129+CM139+CM147+CM155</f>
        <v>260</v>
      </c>
      <c r="CN101" s="1666">
        <f>+CN102</f>
        <v>0</v>
      </c>
      <c r="CO101" s="1978">
        <f>CO102+CO115+CO129+CO139+CO147+CO155</f>
        <v>0</v>
      </c>
      <c r="CP101" s="15"/>
      <c r="CQ101" s="15"/>
    </row>
    <row r="102" spans="1:97" s="19" customFormat="1" ht="22.5" customHeight="1" thickBot="1" x14ac:dyDescent="0.25">
      <c r="A102" s="1667" t="s">
        <v>24</v>
      </c>
      <c r="B102" s="2619" t="s">
        <v>374</v>
      </c>
      <c r="C102" s="2620"/>
      <c r="D102" s="2620"/>
      <c r="E102" s="2620"/>
      <c r="F102" s="2620"/>
      <c r="G102" s="2620"/>
      <c r="H102" s="2620"/>
      <c r="I102" s="2620"/>
      <c r="J102" s="2182" t="s">
        <v>400</v>
      </c>
      <c r="K102" s="2183"/>
      <c r="L102" s="2183"/>
      <c r="M102" s="2183"/>
      <c r="N102" s="2183"/>
      <c r="O102" s="2183"/>
      <c r="P102" s="2183"/>
      <c r="Q102" s="2184"/>
      <c r="R102" s="1668"/>
      <c r="S102" s="1669"/>
      <c r="T102" s="1670">
        <f>+T103+T104+T105</f>
        <v>224</v>
      </c>
      <c r="U102" s="1869">
        <f>SUM(U103:U114)</f>
        <v>18</v>
      </c>
      <c r="V102" s="1671">
        <f>+V103+V104+V105</f>
        <v>18</v>
      </c>
      <c r="W102" s="1672">
        <f t="shared" ref="W102:AC102" si="94">SUM(W103:W114)</f>
        <v>0</v>
      </c>
      <c r="X102" s="1617">
        <f t="shared" si="94"/>
        <v>188</v>
      </c>
      <c r="Y102" s="1673">
        <f t="shared" si="94"/>
        <v>92</v>
      </c>
      <c r="Z102" s="1645">
        <f t="shared" si="94"/>
        <v>96</v>
      </c>
      <c r="AA102" s="1672">
        <f t="shared" si="94"/>
        <v>0</v>
      </c>
      <c r="AB102" s="1613">
        <v>0</v>
      </c>
      <c r="AC102" s="1674">
        <f t="shared" si="94"/>
        <v>0</v>
      </c>
      <c r="AD102" s="1589">
        <f>SUM(AD104:AD114)</f>
        <v>0</v>
      </c>
      <c r="AE102" s="1590">
        <f>SUM(AE103:AE114)</f>
        <v>0</v>
      </c>
      <c r="AF102" s="1597">
        <f>SUM(AF104:AF114)</f>
        <v>0</v>
      </c>
      <c r="AG102" s="1675">
        <f>SUM(AG104:AG114)</f>
        <v>0</v>
      </c>
      <c r="AH102" s="1676">
        <f>SUM(AH104:AH114)</f>
        <v>0</v>
      </c>
      <c r="AI102" s="1676">
        <f>SUM(AI104:AI114)</f>
        <v>0</v>
      </c>
      <c r="AJ102" s="1676">
        <f>SUM(AJ103:AJ114)</f>
        <v>0</v>
      </c>
      <c r="AK102" s="1676"/>
      <c r="AL102" s="1677">
        <f>SUM(AL104:AL114)</f>
        <v>0</v>
      </c>
      <c r="AM102" s="1678">
        <f>SUM(AM104:AM114)</f>
        <v>0</v>
      </c>
      <c r="AN102" s="1679">
        <f>SUM(AN104:AN114)</f>
        <v>0</v>
      </c>
      <c r="AO102" s="1570">
        <f t="shared" si="91"/>
        <v>0</v>
      </c>
      <c r="AP102" s="1570">
        <f t="shared" si="91"/>
        <v>0</v>
      </c>
      <c r="AQ102" s="1566">
        <f t="shared" si="91"/>
        <v>0</v>
      </c>
      <c r="AR102" s="1569">
        <f t="shared" si="91"/>
        <v>0</v>
      </c>
      <c r="AS102" s="1570">
        <f t="shared" si="91"/>
        <v>0</v>
      </c>
      <c r="AT102" s="1570">
        <f t="shared" si="91"/>
        <v>0</v>
      </c>
      <c r="AU102" s="1571">
        <f t="shared" si="91"/>
        <v>0</v>
      </c>
      <c r="AV102" s="1680">
        <f>SUM(AV104:AV114)</f>
        <v>0</v>
      </c>
      <c r="AW102" s="1681">
        <f>SUM(AW103:AW114)</f>
        <v>0</v>
      </c>
      <c r="AX102" s="1681">
        <f>+AX103+AX104</f>
        <v>0</v>
      </c>
      <c r="AY102" s="1681">
        <f>SUM(AY104:AY114)</f>
        <v>0</v>
      </c>
      <c r="AZ102" s="1681">
        <f>SUM(AZ104:AZ114)</f>
        <v>0</v>
      </c>
      <c r="BA102" s="1682">
        <f>SUM(BA104:BA114)</f>
        <v>0</v>
      </c>
      <c r="BB102" s="1680">
        <f>SUM(BB104:BB114)</f>
        <v>0</v>
      </c>
      <c r="BC102" s="1681">
        <f>SUM(BC103:BC114)</f>
        <v>0</v>
      </c>
      <c r="BD102" s="1681">
        <f>+BD103</f>
        <v>0</v>
      </c>
      <c r="BE102" s="1681">
        <f>SUM(BE104:BE114)</f>
        <v>0</v>
      </c>
      <c r="BF102" s="1681">
        <f>+BF113+BF114</f>
        <v>0</v>
      </c>
      <c r="BG102" s="1682">
        <f>SUM(BG104:BG114)</f>
        <v>0</v>
      </c>
      <c r="BH102" s="1683">
        <f>SUM(BH103:BH111)</f>
        <v>224</v>
      </c>
      <c r="BI102" s="1676">
        <f>SUM(BI103:BI114)</f>
        <v>18</v>
      </c>
      <c r="BJ102" s="1676">
        <f>SUM(BJ103:BJ114)</f>
        <v>18</v>
      </c>
      <c r="BK102" s="1681">
        <f>SUM(BK104:BK114)</f>
        <v>188</v>
      </c>
      <c r="BL102" s="1681">
        <v>0</v>
      </c>
      <c r="BM102" s="1682">
        <f>SUM(BM104:BM114)</f>
        <v>0</v>
      </c>
      <c r="BN102" s="1684">
        <f>SUM(BN104:BN114)</f>
        <v>0</v>
      </c>
      <c r="BO102" s="1650">
        <f>SUM(BO103:BO114)</f>
        <v>0</v>
      </c>
      <c r="BP102" s="1650"/>
      <c r="BQ102" s="1650">
        <f t="shared" ref="BQ102:CD102" si="95">SUM(BQ104:BQ114)</f>
        <v>0</v>
      </c>
      <c r="BR102" s="1685">
        <f t="shared" si="95"/>
        <v>0</v>
      </c>
      <c r="BS102" s="1653">
        <f t="shared" si="95"/>
        <v>0</v>
      </c>
      <c r="BT102" s="1686">
        <f t="shared" si="95"/>
        <v>0</v>
      </c>
      <c r="BU102" s="1687">
        <f t="shared" si="95"/>
        <v>0</v>
      </c>
      <c r="BV102" s="1687">
        <f t="shared" si="95"/>
        <v>0</v>
      </c>
      <c r="BW102" s="1687">
        <f t="shared" si="95"/>
        <v>0</v>
      </c>
      <c r="BX102" s="1687">
        <f t="shared" si="95"/>
        <v>0</v>
      </c>
      <c r="BY102" s="1687">
        <f t="shared" si="95"/>
        <v>0</v>
      </c>
      <c r="BZ102" s="1687">
        <f t="shared" si="95"/>
        <v>0</v>
      </c>
      <c r="CA102" s="1687">
        <f t="shared" si="95"/>
        <v>0</v>
      </c>
      <c r="CB102" s="1688">
        <f t="shared" si="95"/>
        <v>0</v>
      </c>
      <c r="CC102" s="1688">
        <f t="shared" si="95"/>
        <v>0</v>
      </c>
      <c r="CD102" s="1689">
        <f t="shared" si="95"/>
        <v>0</v>
      </c>
      <c r="CE102" s="1690">
        <f>SUM(CE103:CE114)</f>
        <v>0</v>
      </c>
      <c r="CF102" s="1690">
        <f>+CF104</f>
        <v>0</v>
      </c>
      <c r="CG102" s="1690">
        <f>SUM(CG104:CG114)</f>
        <v>0</v>
      </c>
      <c r="CH102" s="1690">
        <f>SUM(CH104:CH114)</f>
        <v>0</v>
      </c>
      <c r="CI102" s="1691">
        <f>SUM(CI104:CI114)</f>
        <v>0</v>
      </c>
      <c r="CJ102" s="1692">
        <f>SUM(CJ104:CJ114)</f>
        <v>0</v>
      </c>
      <c r="CK102" s="1693">
        <f>SUM(CK103:CK114)</f>
        <v>0</v>
      </c>
      <c r="CL102" s="1693">
        <f>+CL103</f>
        <v>0</v>
      </c>
      <c r="CM102" s="1693">
        <f>SUM(CM104:CM114)</f>
        <v>0</v>
      </c>
      <c r="CN102" s="1694">
        <f>SUM(CN104:CN114)</f>
        <v>0</v>
      </c>
      <c r="CO102" s="1979">
        <f>SUM(CO104:CO114)</f>
        <v>0</v>
      </c>
      <c r="CP102" s="15"/>
      <c r="CQ102" s="15"/>
    </row>
    <row r="103" spans="1:97" s="19" customFormat="1" ht="12" customHeight="1" thickBot="1" x14ac:dyDescent="0.25">
      <c r="A103" s="1695"/>
      <c r="B103" s="2195" t="s">
        <v>50</v>
      </c>
      <c r="C103" s="2196"/>
      <c r="D103" s="2196"/>
      <c r="E103" s="2196"/>
      <c r="F103" s="2196"/>
      <c r="G103" s="2196"/>
      <c r="H103" s="2196"/>
      <c r="I103" s="2196"/>
      <c r="J103" s="1984"/>
      <c r="K103" s="1985"/>
      <c r="L103" s="1986"/>
      <c r="M103" s="1987"/>
      <c r="N103" s="2185" t="s">
        <v>151</v>
      </c>
      <c r="O103" s="2186"/>
      <c r="P103" s="1988"/>
      <c r="Q103" s="1989"/>
      <c r="R103" s="1563"/>
      <c r="S103" s="1655"/>
      <c r="T103" s="2019">
        <f>+U103+V103</f>
        <v>12</v>
      </c>
      <c r="U103" s="1698">
        <f t="shared" ref="U103:V105" si="96">+BI103</f>
        <v>6</v>
      </c>
      <c r="V103" s="1699">
        <f t="shared" si="96"/>
        <v>6</v>
      </c>
      <c r="W103" s="1700"/>
      <c r="X103" s="1618"/>
      <c r="Y103" s="1701"/>
      <c r="Z103" s="1702"/>
      <c r="AA103" s="1702"/>
      <c r="AB103" s="1703"/>
      <c r="AC103" s="1704"/>
      <c r="AD103" s="1705"/>
      <c r="AE103" s="1706"/>
      <c r="AF103" s="1707"/>
      <c r="AG103" s="1708"/>
      <c r="AH103" s="1709"/>
      <c r="AI103" s="1709"/>
      <c r="AJ103" s="1706"/>
      <c r="AK103" s="1706"/>
      <c r="AL103" s="1707"/>
      <c r="AM103" s="1708"/>
      <c r="AN103" s="1702"/>
      <c r="AO103" s="1705"/>
      <c r="AP103" s="1701"/>
      <c r="AQ103" s="1710"/>
      <c r="AR103" s="1701"/>
      <c r="AS103" s="1701"/>
      <c r="AT103" s="1701"/>
      <c r="AU103" s="1701"/>
      <c r="AV103" s="1711"/>
      <c r="AW103" s="1712"/>
      <c r="AX103" s="1712"/>
      <c r="AY103" s="1712"/>
      <c r="AZ103" s="1712"/>
      <c r="BA103" s="1713"/>
      <c r="BB103" s="1711"/>
      <c r="BC103" s="1712"/>
      <c r="BD103" s="1712"/>
      <c r="BE103" s="1712"/>
      <c r="BF103" s="1712"/>
      <c r="BG103" s="1713"/>
      <c r="BH103" s="1788">
        <f>+BI103+BJ103</f>
        <v>12</v>
      </c>
      <c r="BI103" s="1709">
        <v>6</v>
      </c>
      <c r="BJ103" s="1709">
        <v>6</v>
      </c>
      <c r="BK103" s="1714"/>
      <c r="BL103" s="1714"/>
      <c r="BM103" s="1715"/>
      <c r="BN103" s="1716"/>
      <c r="BO103" s="1714"/>
      <c r="BP103" s="1714"/>
      <c r="BQ103" s="1714"/>
      <c r="BR103" s="1714"/>
      <c r="BS103" s="1715"/>
      <c r="BT103" s="1717"/>
      <c r="BU103" s="1714"/>
      <c r="BV103" s="1714"/>
      <c r="BW103" s="1714"/>
      <c r="BX103" s="1714"/>
      <c r="BY103" s="1714"/>
      <c r="BZ103" s="1714"/>
      <c r="CA103" s="1714"/>
      <c r="CB103" s="1714"/>
      <c r="CC103" s="1718"/>
      <c r="CD103" s="1719"/>
      <c r="CE103" s="1714"/>
      <c r="CF103" s="1714"/>
      <c r="CG103" s="1714"/>
      <c r="CH103" s="1714"/>
      <c r="CI103" s="1715"/>
      <c r="CJ103" s="1716"/>
      <c r="CK103" s="1712"/>
      <c r="CL103" s="1712"/>
      <c r="CM103" s="1714"/>
      <c r="CN103" s="1714"/>
      <c r="CO103" s="1715"/>
    </row>
    <row r="104" spans="1:97" ht="22.5" customHeight="1" x14ac:dyDescent="0.2">
      <c r="A104" s="1952" t="s">
        <v>389</v>
      </c>
      <c r="B104" s="2197" t="s">
        <v>307</v>
      </c>
      <c r="C104" s="2198"/>
      <c r="D104" s="2198"/>
      <c r="E104" s="2198"/>
      <c r="F104" s="2198"/>
      <c r="G104" s="2198"/>
      <c r="H104" s="2198"/>
      <c r="I104" s="2198"/>
      <c r="J104" s="628"/>
      <c r="K104" s="937"/>
      <c r="L104" s="1042"/>
      <c r="M104" s="629"/>
      <c r="N104" s="1390" t="s">
        <v>151</v>
      </c>
      <c r="O104" s="2018"/>
      <c r="P104" s="1240"/>
      <c r="Q104" s="624"/>
      <c r="R104" s="298"/>
      <c r="S104" s="299"/>
      <c r="T104" s="1541">
        <f>W104+X104+U104+V104</f>
        <v>110</v>
      </c>
      <c r="U104" s="1380">
        <f t="shared" si="96"/>
        <v>6</v>
      </c>
      <c r="V104" s="395">
        <f t="shared" si="96"/>
        <v>6</v>
      </c>
      <c r="W104" s="759">
        <f>+CI104</f>
        <v>0</v>
      </c>
      <c r="X104" s="1619">
        <f>+BK104</f>
        <v>98</v>
      </c>
      <c r="Y104" s="2036">
        <v>50</v>
      </c>
      <c r="Z104" s="2037">
        <v>48</v>
      </c>
      <c r="AA104" s="425"/>
      <c r="AB104" s="837"/>
      <c r="AC104" s="834"/>
      <c r="AD104" s="518">
        <f t="shared" ref="AD104:AD113" si="97">AF104+AG104+AH104</f>
        <v>0</v>
      </c>
      <c r="AE104" s="519"/>
      <c r="AF104" s="520"/>
      <c r="AG104" s="520"/>
      <c r="AH104" s="520"/>
      <c r="AI104" s="518">
        <f>AL104+AM104+AN104</f>
        <v>0</v>
      </c>
      <c r="AJ104" s="519"/>
      <c r="AK104" s="519"/>
      <c r="AL104" s="521"/>
      <c r="AM104" s="522"/>
      <c r="AN104" s="695"/>
      <c r="AO104" s="518"/>
      <c r="AP104" s="522"/>
      <c r="AQ104" s="718"/>
      <c r="AR104" s="522"/>
      <c r="AS104" s="522"/>
      <c r="AT104" s="522"/>
      <c r="AU104" s="522"/>
      <c r="AV104" s="847"/>
      <c r="AW104" s="848"/>
      <c r="AX104" s="848"/>
      <c r="AY104" s="848"/>
      <c r="AZ104" s="849"/>
      <c r="BA104" s="849"/>
      <c r="BB104" s="808"/>
      <c r="BC104" s="1379"/>
      <c r="BD104" s="1379"/>
      <c r="BE104" s="1113"/>
      <c r="BF104" s="1379"/>
      <c r="BG104" s="1379"/>
      <c r="BH104" s="808">
        <f>+BI104+BJ104+BK104+BM104</f>
        <v>110</v>
      </c>
      <c r="BI104" s="1113">
        <v>6</v>
      </c>
      <c r="BJ104" s="1113">
        <v>6</v>
      </c>
      <c r="BK104" s="1113">
        <v>98</v>
      </c>
      <c r="BL104" s="850"/>
      <c r="BM104" s="850"/>
      <c r="BN104" s="847"/>
      <c r="BO104" s="850"/>
      <c r="BP104" s="850"/>
      <c r="BQ104" s="848"/>
      <c r="BR104" s="850"/>
      <c r="BS104" s="850"/>
      <c r="BT104" s="552">
        <f t="shared" ref="BT104:BT114" si="98">BV104+BW104+BX104</f>
        <v>0</v>
      </c>
      <c r="BU104" s="850"/>
      <c r="BV104" s="850"/>
      <c r="BW104" s="850"/>
      <c r="BX104" s="850"/>
      <c r="BY104" s="552">
        <f t="shared" ref="BY104:BY114" si="99">CA104+CB104+CC104</f>
        <v>0</v>
      </c>
      <c r="BZ104" s="850"/>
      <c r="CA104" s="850"/>
      <c r="CB104" s="850"/>
      <c r="CC104" s="850"/>
      <c r="CD104" s="988"/>
      <c r="CE104" s="848"/>
      <c r="CF104" s="848"/>
      <c r="CG104" s="1284"/>
      <c r="CH104" s="417"/>
      <c r="CI104" s="1284"/>
      <c r="CJ104" s="420"/>
      <c r="CK104" s="417"/>
      <c r="CL104" s="417"/>
      <c r="CM104" s="417"/>
      <c r="CN104" s="417"/>
      <c r="CO104" s="426"/>
    </row>
    <row r="105" spans="1:97" ht="23.25" customHeight="1" thickBot="1" x14ac:dyDescent="0.25">
      <c r="A105" s="1952" t="s">
        <v>390</v>
      </c>
      <c r="B105" s="2623" t="s">
        <v>308</v>
      </c>
      <c r="C105" s="2624"/>
      <c r="D105" s="2624"/>
      <c r="E105" s="2624"/>
      <c r="F105" s="2624"/>
      <c r="G105" s="2624"/>
      <c r="H105" s="2624"/>
      <c r="I105" s="2624"/>
      <c r="J105" s="628"/>
      <c r="K105" s="937"/>
      <c r="L105" s="1042"/>
      <c r="M105" s="629"/>
      <c r="N105" s="1390" t="s">
        <v>151</v>
      </c>
      <c r="O105" s="2018"/>
      <c r="P105" s="1496"/>
      <c r="Q105" s="406"/>
      <c r="R105" s="298"/>
      <c r="S105" s="299"/>
      <c r="T105" s="508">
        <f>W105+X105+U105+V105</f>
        <v>102</v>
      </c>
      <c r="U105" s="1380">
        <f t="shared" si="96"/>
        <v>6</v>
      </c>
      <c r="V105" s="395">
        <f t="shared" si="96"/>
        <v>6</v>
      </c>
      <c r="W105" s="896">
        <f>+CI105</f>
        <v>0</v>
      </c>
      <c r="X105" s="1619">
        <f>+BK105</f>
        <v>90</v>
      </c>
      <c r="Y105" s="893">
        <v>42</v>
      </c>
      <c r="Z105" s="515">
        <v>48</v>
      </c>
      <c r="AA105" s="608"/>
      <c r="AB105" s="837"/>
      <c r="AC105" s="834"/>
      <c r="AD105" s="518"/>
      <c r="AE105" s="519"/>
      <c r="AF105" s="520"/>
      <c r="AG105" s="520"/>
      <c r="AH105" s="520"/>
      <c r="AI105" s="518"/>
      <c r="AJ105" s="519"/>
      <c r="AK105" s="519"/>
      <c r="AL105" s="521"/>
      <c r="AM105" s="522"/>
      <c r="AN105" s="695"/>
      <c r="AO105" s="518"/>
      <c r="AP105" s="522"/>
      <c r="AQ105" s="718"/>
      <c r="AR105" s="522"/>
      <c r="AS105" s="522"/>
      <c r="AT105" s="522"/>
      <c r="AU105" s="522"/>
      <c r="AV105" s="847"/>
      <c r="AW105" s="848"/>
      <c r="AX105" s="848"/>
      <c r="AY105" s="848"/>
      <c r="AZ105" s="849"/>
      <c r="BA105" s="849"/>
      <c r="BB105" s="808"/>
      <c r="BC105" s="849"/>
      <c r="BD105" s="849"/>
      <c r="BE105" s="1113"/>
      <c r="BF105" s="849"/>
      <c r="BG105" s="849"/>
      <c r="BH105" s="808">
        <f>+BI105+BJ105+BK105+BM105</f>
        <v>102</v>
      </c>
      <c r="BI105" s="1113">
        <v>6</v>
      </c>
      <c r="BJ105" s="1113">
        <v>6</v>
      </c>
      <c r="BK105" s="1113">
        <v>90</v>
      </c>
      <c r="BL105" s="850"/>
      <c r="BM105" s="850"/>
      <c r="BN105" s="143"/>
      <c r="BO105" s="850"/>
      <c r="BP105" s="850"/>
      <c r="BQ105" s="850"/>
      <c r="BR105" s="850"/>
      <c r="BS105" s="850"/>
      <c r="BT105" s="552"/>
      <c r="BU105" s="850"/>
      <c r="BV105" s="850"/>
      <c r="BW105" s="850"/>
      <c r="BX105" s="850"/>
      <c r="BY105" s="552"/>
      <c r="BZ105" s="850"/>
      <c r="CA105" s="850"/>
      <c r="CB105" s="850"/>
      <c r="CC105" s="850"/>
      <c r="CD105" s="1285"/>
      <c r="CE105" s="850"/>
      <c r="CF105" s="850"/>
      <c r="CG105" s="1286"/>
      <c r="CH105" s="851"/>
      <c r="CI105" s="1286"/>
      <c r="CJ105" s="420"/>
      <c r="CK105" s="417"/>
      <c r="CL105" s="417"/>
      <c r="CM105" s="417"/>
      <c r="CN105" s="417"/>
      <c r="CO105" s="426"/>
    </row>
    <row r="106" spans="1:97" ht="13.5" hidden="1" customHeight="1" x14ac:dyDescent="0.2">
      <c r="A106" s="871" t="s">
        <v>123</v>
      </c>
      <c r="B106" s="2178"/>
      <c r="C106" s="2179"/>
      <c r="D106" s="2179"/>
      <c r="E106" s="2179"/>
      <c r="F106" s="2179"/>
      <c r="G106" s="2179"/>
      <c r="H106" s="2179"/>
      <c r="I106" s="2179"/>
      <c r="J106" s="632"/>
      <c r="K106" s="640"/>
      <c r="L106" s="680"/>
      <c r="M106" s="634"/>
      <c r="N106" s="1990"/>
      <c r="O106" s="634"/>
      <c r="P106" s="630"/>
      <c r="Q106" s="631"/>
      <c r="R106" s="191"/>
      <c r="S106" s="60"/>
      <c r="T106" s="510">
        <f t="shared" ref="T106:T111" si="100">W106+X106</f>
        <v>0</v>
      </c>
      <c r="U106" s="967">
        <f t="shared" ref="U106:U111" si="101">AE106+AJ106+AW106+BC106+BI106+BO106+BU106+BZ106</f>
        <v>0</v>
      </c>
      <c r="V106" s="960"/>
      <c r="W106" s="898">
        <f t="shared" ref="W106:W111" si="102">AH106+AN106+BA106+BG106+BM106+BS106+BX106+CC106</f>
        <v>0</v>
      </c>
      <c r="X106" s="1620">
        <f t="shared" ref="X106:X111" si="103">AF106+AL106+AY106+BE106+BK106+BQ106+BV106+CA106</f>
        <v>0</v>
      </c>
      <c r="Y106" s="906">
        <f t="shared" ref="Y106:Y111" si="104">X106-Z106-AA106</f>
        <v>0</v>
      </c>
      <c r="Z106" s="517"/>
      <c r="AA106" s="514"/>
      <c r="AB106" s="838">
        <f t="shared" ref="AB106:AB111" si="105">AG106+AM106+AZ106+BF106+BL106+BR106+BW106+CB106</f>
        <v>0</v>
      </c>
      <c r="AC106" s="835">
        <f t="shared" ref="AC106:AC111" si="106">AE106+AJ106+AW106+BC106+BI106+BO106</f>
        <v>0</v>
      </c>
      <c r="AD106" s="518">
        <f t="shared" si="97"/>
        <v>0</v>
      </c>
      <c r="AE106" s="523"/>
      <c r="AF106" s="524"/>
      <c r="AG106" s="524"/>
      <c r="AH106" s="524"/>
      <c r="AI106" s="518">
        <f t="shared" ref="AI106:AI114" si="107">AL106+AM106+AN106</f>
        <v>0</v>
      </c>
      <c r="AJ106" s="523"/>
      <c r="AK106" s="523"/>
      <c r="AL106" s="525"/>
      <c r="AM106" s="526"/>
      <c r="AN106" s="533"/>
      <c r="AO106" s="518"/>
      <c r="AP106" s="522"/>
      <c r="AQ106" s="718"/>
      <c r="AR106" s="522"/>
      <c r="AS106" s="522"/>
      <c r="AT106" s="522"/>
      <c r="AU106" s="522"/>
      <c r="AV106" s="143"/>
      <c r="AW106" s="145"/>
      <c r="AX106" s="145"/>
      <c r="AY106" s="145"/>
      <c r="AZ106" s="145"/>
      <c r="BA106" s="145"/>
      <c r="BB106" s="143"/>
      <c r="BC106" s="145"/>
      <c r="BD106" s="145"/>
      <c r="BE106" s="145"/>
      <c r="BF106" s="145"/>
      <c r="BG106" s="145"/>
      <c r="BH106" s="987"/>
      <c r="BI106" s="615"/>
      <c r="BJ106" s="615"/>
      <c r="BK106" s="615"/>
      <c r="BL106" s="615"/>
      <c r="BM106" s="615"/>
      <c r="BN106" s="143"/>
      <c r="BO106" s="615"/>
      <c r="BP106" s="615"/>
      <c r="BQ106" s="615"/>
      <c r="BR106" s="615"/>
      <c r="BS106" s="615"/>
      <c r="BT106" s="552">
        <f t="shared" si="98"/>
        <v>0</v>
      </c>
      <c r="BU106" s="615"/>
      <c r="BV106" s="615"/>
      <c r="BW106" s="615"/>
      <c r="BX106" s="615"/>
      <c r="BY106" s="552">
        <f t="shared" si="99"/>
        <v>0</v>
      </c>
      <c r="BZ106" s="615"/>
      <c r="CA106" s="615"/>
      <c r="CB106" s="615"/>
      <c r="CC106" s="615"/>
      <c r="CD106" s="552">
        <f t="shared" ref="CD106:CD111" si="108">CG106+CH106+CI106</f>
        <v>0</v>
      </c>
      <c r="CE106" s="615"/>
      <c r="CF106" s="419"/>
      <c r="CG106" s="419"/>
      <c r="CH106" s="419"/>
      <c r="CI106" s="419"/>
      <c r="CJ106" s="420">
        <f t="shared" ref="CJ106:CJ111" si="109">CM106+CN106+CO106</f>
        <v>0</v>
      </c>
      <c r="CK106" s="419"/>
      <c r="CL106" s="419"/>
      <c r="CM106" s="419"/>
      <c r="CN106" s="419"/>
      <c r="CO106" s="428"/>
    </row>
    <row r="107" spans="1:97" ht="13.5" hidden="1" customHeight="1" x14ac:dyDescent="0.2">
      <c r="A107" s="871" t="s">
        <v>124</v>
      </c>
      <c r="B107" s="2178"/>
      <c r="C107" s="2179"/>
      <c r="D107" s="2179"/>
      <c r="E107" s="2179"/>
      <c r="F107" s="2179"/>
      <c r="G107" s="2179"/>
      <c r="H107" s="2179"/>
      <c r="I107" s="2179"/>
      <c r="J107" s="632"/>
      <c r="K107" s="640"/>
      <c r="L107" s="680"/>
      <c r="M107" s="634"/>
      <c r="N107" s="1990"/>
      <c r="O107" s="634"/>
      <c r="P107" s="632"/>
      <c r="Q107" s="634"/>
      <c r="R107" s="191"/>
      <c r="S107" s="60"/>
      <c r="T107" s="505">
        <f t="shared" si="100"/>
        <v>0</v>
      </c>
      <c r="U107" s="967">
        <f t="shared" si="101"/>
        <v>0</v>
      </c>
      <c r="V107" s="960"/>
      <c r="W107" s="898">
        <f t="shared" si="102"/>
        <v>0</v>
      </c>
      <c r="X107" s="1620">
        <f t="shared" si="103"/>
        <v>0</v>
      </c>
      <c r="Y107" s="906">
        <f t="shared" si="104"/>
        <v>0</v>
      </c>
      <c r="Z107" s="517"/>
      <c r="AA107" s="514"/>
      <c r="AB107" s="838">
        <f t="shared" si="105"/>
        <v>0</v>
      </c>
      <c r="AC107" s="835">
        <f t="shared" si="106"/>
        <v>0</v>
      </c>
      <c r="AD107" s="518">
        <f t="shared" si="97"/>
        <v>0</v>
      </c>
      <c r="AE107" s="523"/>
      <c r="AF107" s="524"/>
      <c r="AG107" s="524"/>
      <c r="AH107" s="524"/>
      <c r="AI107" s="518">
        <f t="shared" si="107"/>
        <v>0</v>
      </c>
      <c r="AJ107" s="523"/>
      <c r="AK107" s="523"/>
      <c r="AL107" s="525"/>
      <c r="AM107" s="526"/>
      <c r="AN107" s="533"/>
      <c r="AO107" s="518"/>
      <c r="AP107" s="522"/>
      <c r="AQ107" s="718"/>
      <c r="AR107" s="522"/>
      <c r="AS107" s="522"/>
      <c r="AT107" s="522"/>
      <c r="AU107" s="522"/>
      <c r="AV107" s="143"/>
      <c r="AW107" s="145"/>
      <c r="AX107" s="145"/>
      <c r="AY107" s="145"/>
      <c r="AZ107" s="145"/>
      <c r="BA107" s="145"/>
      <c r="BB107" s="143"/>
      <c r="BC107" s="145"/>
      <c r="BD107" s="145"/>
      <c r="BE107" s="145"/>
      <c r="BF107" s="145"/>
      <c r="BG107" s="145"/>
      <c r="BH107" s="987"/>
      <c r="BI107" s="615"/>
      <c r="BJ107" s="615"/>
      <c r="BK107" s="615"/>
      <c r="BL107" s="615"/>
      <c r="BM107" s="615"/>
      <c r="BN107" s="143"/>
      <c r="BO107" s="615"/>
      <c r="BP107" s="615"/>
      <c r="BQ107" s="615"/>
      <c r="BR107" s="615"/>
      <c r="BS107" s="615"/>
      <c r="BT107" s="552">
        <f t="shared" si="98"/>
        <v>0</v>
      </c>
      <c r="BU107" s="615"/>
      <c r="BV107" s="615"/>
      <c r="BW107" s="615"/>
      <c r="BX107" s="615"/>
      <c r="BY107" s="552">
        <f t="shared" si="99"/>
        <v>0</v>
      </c>
      <c r="BZ107" s="615"/>
      <c r="CA107" s="615"/>
      <c r="CB107" s="615"/>
      <c r="CC107" s="615"/>
      <c r="CD107" s="552">
        <f t="shared" si="108"/>
        <v>0</v>
      </c>
      <c r="CE107" s="615"/>
      <c r="CF107" s="419"/>
      <c r="CG107" s="419"/>
      <c r="CH107" s="419"/>
      <c r="CI107" s="419"/>
      <c r="CJ107" s="420">
        <f t="shared" si="109"/>
        <v>0</v>
      </c>
      <c r="CK107" s="419"/>
      <c r="CL107" s="419"/>
      <c r="CM107" s="419"/>
      <c r="CN107" s="419"/>
      <c r="CO107" s="428"/>
    </row>
    <row r="108" spans="1:97" ht="13.5" hidden="1" customHeight="1" x14ac:dyDescent="0.2">
      <c r="A108" s="871" t="s">
        <v>125</v>
      </c>
      <c r="B108" s="2178"/>
      <c r="C108" s="2179"/>
      <c r="D108" s="2179"/>
      <c r="E108" s="2179"/>
      <c r="F108" s="2179"/>
      <c r="G108" s="2179"/>
      <c r="H108" s="2179"/>
      <c r="I108" s="2179"/>
      <c r="J108" s="632"/>
      <c r="K108" s="640"/>
      <c r="L108" s="680"/>
      <c r="M108" s="634"/>
      <c r="N108" s="1990"/>
      <c r="O108" s="634"/>
      <c r="P108" s="632"/>
      <c r="Q108" s="634"/>
      <c r="R108" s="191"/>
      <c r="S108" s="60"/>
      <c r="T108" s="505">
        <f t="shared" si="100"/>
        <v>0</v>
      </c>
      <c r="U108" s="967">
        <f t="shared" si="101"/>
        <v>0</v>
      </c>
      <c r="V108" s="960"/>
      <c r="W108" s="898">
        <f t="shared" si="102"/>
        <v>0</v>
      </c>
      <c r="X108" s="1620">
        <f t="shared" si="103"/>
        <v>0</v>
      </c>
      <c r="Y108" s="906">
        <f t="shared" si="104"/>
        <v>0</v>
      </c>
      <c r="Z108" s="517"/>
      <c r="AA108" s="514"/>
      <c r="AB108" s="838">
        <f t="shared" si="105"/>
        <v>0</v>
      </c>
      <c r="AC108" s="835">
        <f t="shared" si="106"/>
        <v>0</v>
      </c>
      <c r="AD108" s="518">
        <f t="shared" si="97"/>
        <v>0</v>
      </c>
      <c r="AE108" s="523"/>
      <c r="AF108" s="524"/>
      <c r="AG108" s="524"/>
      <c r="AH108" s="524"/>
      <c r="AI108" s="518">
        <f t="shared" si="107"/>
        <v>0</v>
      </c>
      <c r="AJ108" s="523"/>
      <c r="AK108" s="523"/>
      <c r="AL108" s="525"/>
      <c r="AM108" s="526"/>
      <c r="AN108" s="533"/>
      <c r="AO108" s="518"/>
      <c r="AP108" s="522"/>
      <c r="AQ108" s="718"/>
      <c r="AR108" s="522"/>
      <c r="AS108" s="522"/>
      <c r="AT108" s="522"/>
      <c r="AU108" s="522"/>
      <c r="AV108" s="143"/>
      <c r="AW108" s="145"/>
      <c r="AX108" s="145"/>
      <c r="AY108" s="145"/>
      <c r="AZ108" s="145"/>
      <c r="BA108" s="145"/>
      <c r="BB108" s="143"/>
      <c r="BC108" s="145"/>
      <c r="BD108" s="145"/>
      <c r="BE108" s="145"/>
      <c r="BF108" s="145"/>
      <c r="BG108" s="145"/>
      <c r="BH108" s="987"/>
      <c r="BI108" s="615"/>
      <c r="BJ108" s="615"/>
      <c r="BK108" s="615"/>
      <c r="BL108" s="615"/>
      <c r="BM108" s="615"/>
      <c r="BN108" s="143"/>
      <c r="BO108" s="615"/>
      <c r="BP108" s="615"/>
      <c r="BQ108" s="615"/>
      <c r="BR108" s="615"/>
      <c r="BS108" s="615"/>
      <c r="BT108" s="552">
        <f t="shared" si="98"/>
        <v>0</v>
      </c>
      <c r="BU108" s="615"/>
      <c r="BV108" s="615"/>
      <c r="BW108" s="615"/>
      <c r="BX108" s="615"/>
      <c r="BY108" s="552">
        <f t="shared" si="99"/>
        <v>0</v>
      </c>
      <c r="BZ108" s="615"/>
      <c r="CA108" s="615"/>
      <c r="CB108" s="615"/>
      <c r="CC108" s="615"/>
      <c r="CD108" s="552">
        <f t="shared" si="108"/>
        <v>0</v>
      </c>
      <c r="CE108" s="615"/>
      <c r="CF108" s="419"/>
      <c r="CG108" s="419"/>
      <c r="CH108" s="419"/>
      <c r="CI108" s="419"/>
      <c r="CJ108" s="420">
        <f t="shared" si="109"/>
        <v>0</v>
      </c>
      <c r="CK108" s="419"/>
      <c r="CL108" s="419"/>
      <c r="CM108" s="419"/>
      <c r="CN108" s="419"/>
      <c r="CO108" s="428"/>
    </row>
    <row r="109" spans="1:97" ht="13.5" hidden="1" customHeight="1" x14ac:dyDescent="0.2">
      <c r="A109" s="871" t="s">
        <v>126</v>
      </c>
      <c r="B109" s="2178"/>
      <c r="C109" s="2179"/>
      <c r="D109" s="2179"/>
      <c r="E109" s="2179"/>
      <c r="F109" s="2179"/>
      <c r="G109" s="2179"/>
      <c r="H109" s="2179"/>
      <c r="I109" s="2179"/>
      <c r="J109" s="632"/>
      <c r="K109" s="640"/>
      <c r="L109" s="680"/>
      <c r="M109" s="634"/>
      <c r="N109" s="1990"/>
      <c r="O109" s="634"/>
      <c r="P109" s="632"/>
      <c r="Q109" s="634"/>
      <c r="R109" s="191"/>
      <c r="S109" s="60"/>
      <c r="T109" s="505">
        <f t="shared" si="100"/>
        <v>0</v>
      </c>
      <c r="U109" s="967">
        <f t="shared" si="101"/>
        <v>0</v>
      </c>
      <c r="V109" s="960"/>
      <c r="W109" s="898">
        <f t="shared" si="102"/>
        <v>0</v>
      </c>
      <c r="X109" s="1620">
        <f t="shared" si="103"/>
        <v>0</v>
      </c>
      <c r="Y109" s="906">
        <f t="shared" si="104"/>
        <v>0</v>
      </c>
      <c r="Z109" s="517"/>
      <c r="AA109" s="514"/>
      <c r="AB109" s="838">
        <f t="shared" si="105"/>
        <v>0</v>
      </c>
      <c r="AC109" s="835">
        <f t="shared" si="106"/>
        <v>0</v>
      </c>
      <c r="AD109" s="518">
        <f t="shared" si="97"/>
        <v>0</v>
      </c>
      <c r="AE109" s="523"/>
      <c r="AF109" s="524"/>
      <c r="AG109" s="524"/>
      <c r="AH109" s="524"/>
      <c r="AI109" s="518">
        <f t="shared" si="107"/>
        <v>0</v>
      </c>
      <c r="AJ109" s="523"/>
      <c r="AK109" s="523"/>
      <c r="AL109" s="525"/>
      <c r="AM109" s="526"/>
      <c r="AN109" s="533"/>
      <c r="AO109" s="518"/>
      <c r="AP109" s="522"/>
      <c r="AQ109" s="718"/>
      <c r="AR109" s="522"/>
      <c r="AS109" s="522"/>
      <c r="AT109" s="522"/>
      <c r="AU109" s="522"/>
      <c r="AV109" s="143"/>
      <c r="AW109" s="145"/>
      <c r="AX109" s="145"/>
      <c r="AY109" s="145"/>
      <c r="AZ109" s="145"/>
      <c r="BA109" s="145"/>
      <c r="BB109" s="143"/>
      <c r="BC109" s="145"/>
      <c r="BD109" s="145"/>
      <c r="BE109" s="145"/>
      <c r="BF109" s="145"/>
      <c r="BG109" s="145"/>
      <c r="BH109" s="987"/>
      <c r="BI109" s="615"/>
      <c r="BJ109" s="615"/>
      <c r="BK109" s="615"/>
      <c r="BL109" s="615"/>
      <c r="BM109" s="615"/>
      <c r="BN109" s="143"/>
      <c r="BO109" s="615"/>
      <c r="BP109" s="615"/>
      <c r="BQ109" s="615"/>
      <c r="BR109" s="615"/>
      <c r="BS109" s="615"/>
      <c r="BT109" s="552">
        <f t="shared" si="98"/>
        <v>0</v>
      </c>
      <c r="BU109" s="615"/>
      <c r="BV109" s="615"/>
      <c r="BW109" s="615"/>
      <c r="BX109" s="615"/>
      <c r="BY109" s="552">
        <f t="shared" si="99"/>
        <v>0</v>
      </c>
      <c r="BZ109" s="615"/>
      <c r="CA109" s="615"/>
      <c r="CB109" s="615"/>
      <c r="CC109" s="615"/>
      <c r="CD109" s="552">
        <f t="shared" si="108"/>
        <v>0</v>
      </c>
      <c r="CE109" s="615"/>
      <c r="CF109" s="419"/>
      <c r="CG109" s="419"/>
      <c r="CH109" s="419"/>
      <c r="CI109" s="419"/>
      <c r="CJ109" s="420">
        <f t="shared" si="109"/>
        <v>0</v>
      </c>
      <c r="CK109" s="419"/>
      <c r="CL109" s="419"/>
      <c r="CM109" s="419"/>
      <c r="CN109" s="419"/>
      <c r="CO109" s="428"/>
    </row>
    <row r="110" spans="1:97" ht="13.5" hidden="1" customHeight="1" x14ac:dyDescent="0.2">
      <c r="A110" s="871" t="s">
        <v>127</v>
      </c>
      <c r="B110" s="2178"/>
      <c r="C110" s="2179"/>
      <c r="D110" s="2179"/>
      <c r="E110" s="2179"/>
      <c r="F110" s="2179"/>
      <c r="G110" s="2179"/>
      <c r="H110" s="2179"/>
      <c r="I110" s="2179"/>
      <c r="J110" s="632"/>
      <c r="K110" s="640"/>
      <c r="L110" s="680"/>
      <c r="M110" s="634"/>
      <c r="N110" s="1990"/>
      <c r="O110" s="634"/>
      <c r="P110" s="632"/>
      <c r="Q110" s="634"/>
      <c r="R110" s="191"/>
      <c r="S110" s="60"/>
      <c r="T110" s="505">
        <f t="shared" si="100"/>
        <v>0</v>
      </c>
      <c r="U110" s="967">
        <f t="shared" si="101"/>
        <v>0</v>
      </c>
      <c r="V110" s="960"/>
      <c r="W110" s="898">
        <f t="shared" si="102"/>
        <v>0</v>
      </c>
      <c r="X110" s="1620">
        <f t="shared" si="103"/>
        <v>0</v>
      </c>
      <c r="Y110" s="906">
        <f t="shared" si="104"/>
        <v>0</v>
      </c>
      <c r="Z110" s="517"/>
      <c r="AA110" s="514"/>
      <c r="AB110" s="838">
        <f t="shared" si="105"/>
        <v>0</v>
      </c>
      <c r="AC110" s="835">
        <f t="shared" si="106"/>
        <v>0</v>
      </c>
      <c r="AD110" s="518">
        <f t="shared" si="97"/>
        <v>0</v>
      </c>
      <c r="AE110" s="523"/>
      <c r="AF110" s="524"/>
      <c r="AG110" s="524"/>
      <c r="AH110" s="524"/>
      <c r="AI110" s="518">
        <f t="shared" si="107"/>
        <v>0</v>
      </c>
      <c r="AJ110" s="523"/>
      <c r="AK110" s="523"/>
      <c r="AL110" s="525"/>
      <c r="AM110" s="526"/>
      <c r="AN110" s="533"/>
      <c r="AO110" s="518"/>
      <c r="AP110" s="522"/>
      <c r="AQ110" s="718"/>
      <c r="AR110" s="522"/>
      <c r="AS110" s="522"/>
      <c r="AT110" s="522"/>
      <c r="AU110" s="522"/>
      <c r="AV110" s="143"/>
      <c r="AW110" s="145"/>
      <c r="AX110" s="145"/>
      <c r="AY110" s="145"/>
      <c r="AZ110" s="145"/>
      <c r="BA110" s="145"/>
      <c r="BB110" s="143"/>
      <c r="BC110" s="145"/>
      <c r="BD110" s="145"/>
      <c r="BE110" s="145"/>
      <c r="BF110" s="145"/>
      <c r="BG110" s="145"/>
      <c r="BH110" s="987"/>
      <c r="BI110" s="615"/>
      <c r="BJ110" s="615"/>
      <c r="BK110" s="615"/>
      <c r="BL110" s="615"/>
      <c r="BM110" s="615"/>
      <c r="BN110" s="143"/>
      <c r="BO110" s="615"/>
      <c r="BP110" s="615"/>
      <c r="BQ110" s="615"/>
      <c r="BR110" s="615"/>
      <c r="BS110" s="615"/>
      <c r="BT110" s="552">
        <f t="shared" si="98"/>
        <v>0</v>
      </c>
      <c r="BU110" s="615"/>
      <c r="BV110" s="615"/>
      <c r="BW110" s="615"/>
      <c r="BX110" s="615"/>
      <c r="BY110" s="552">
        <f t="shared" si="99"/>
        <v>0</v>
      </c>
      <c r="BZ110" s="615"/>
      <c r="CA110" s="615"/>
      <c r="CB110" s="615"/>
      <c r="CC110" s="615"/>
      <c r="CD110" s="552">
        <f t="shared" si="108"/>
        <v>0</v>
      </c>
      <c r="CE110" s="615"/>
      <c r="CF110" s="419"/>
      <c r="CG110" s="419"/>
      <c r="CH110" s="419"/>
      <c r="CI110" s="419"/>
      <c r="CJ110" s="420">
        <f t="shared" si="109"/>
        <v>0</v>
      </c>
      <c r="CK110" s="419"/>
      <c r="CL110" s="419"/>
      <c r="CM110" s="419"/>
      <c r="CN110" s="419"/>
      <c r="CO110" s="428"/>
    </row>
    <row r="111" spans="1:97" ht="6" hidden="1" customHeight="1" x14ac:dyDescent="0.2">
      <c r="A111" s="872" t="s">
        <v>128</v>
      </c>
      <c r="B111" s="2634"/>
      <c r="C111" s="2635"/>
      <c r="D111" s="2635"/>
      <c r="E111" s="2635"/>
      <c r="F111" s="2635"/>
      <c r="G111" s="2635"/>
      <c r="H111" s="2635"/>
      <c r="I111" s="2635"/>
      <c r="J111" s="1257"/>
      <c r="K111" s="1258"/>
      <c r="L111" s="1259"/>
      <c r="M111" s="636"/>
      <c r="N111" s="1991"/>
      <c r="O111" s="636"/>
      <c r="P111" s="1257"/>
      <c r="Q111" s="636"/>
      <c r="R111" s="223"/>
      <c r="S111" s="60"/>
      <c r="T111" s="1248">
        <f t="shared" si="100"/>
        <v>0</v>
      </c>
      <c r="U111" s="968">
        <f t="shared" si="101"/>
        <v>0</v>
      </c>
      <c r="V111" s="969"/>
      <c r="W111" s="900">
        <f t="shared" si="102"/>
        <v>0</v>
      </c>
      <c r="X111" s="1621">
        <f t="shared" si="103"/>
        <v>0</v>
      </c>
      <c r="Y111" s="908">
        <f t="shared" si="104"/>
        <v>0</v>
      </c>
      <c r="Z111" s="1260"/>
      <c r="AA111" s="639"/>
      <c r="AB111" s="1261">
        <f t="shared" si="105"/>
        <v>0</v>
      </c>
      <c r="AC111" s="1262">
        <f t="shared" si="106"/>
        <v>0</v>
      </c>
      <c r="AD111" s="1263">
        <f t="shared" si="97"/>
        <v>0</v>
      </c>
      <c r="AE111" s="1264"/>
      <c r="AF111" s="1265"/>
      <c r="AG111" s="1265"/>
      <c r="AH111" s="1265"/>
      <c r="AI111" s="1263">
        <f t="shared" si="107"/>
        <v>0</v>
      </c>
      <c r="AJ111" s="1264"/>
      <c r="AK111" s="1264"/>
      <c r="AL111" s="1266"/>
      <c r="AM111" s="1267"/>
      <c r="AN111" s="1268"/>
      <c r="AO111" s="1263"/>
      <c r="AP111" s="1269"/>
      <c r="AQ111" s="1270"/>
      <c r="AR111" s="1269"/>
      <c r="AS111" s="1269"/>
      <c r="AT111" s="1269"/>
      <c r="AU111" s="1269"/>
      <c r="AV111" s="1271"/>
      <c r="AW111" s="1272"/>
      <c r="AX111" s="1272"/>
      <c r="AY111" s="1272"/>
      <c r="AZ111" s="1272"/>
      <c r="BA111" s="1272"/>
      <c r="BB111" s="1271"/>
      <c r="BC111" s="1272"/>
      <c r="BD111" s="1272"/>
      <c r="BE111" s="1272"/>
      <c r="BF111" s="1272"/>
      <c r="BG111" s="1272"/>
      <c r="BH111" s="990"/>
      <c r="BI111" s="1273"/>
      <c r="BJ111" s="1273"/>
      <c r="BK111" s="1273"/>
      <c r="BL111" s="1273"/>
      <c r="BM111" s="1273"/>
      <c r="BN111" s="1271"/>
      <c r="BO111" s="1273"/>
      <c r="BP111" s="1273"/>
      <c r="BQ111" s="1273"/>
      <c r="BR111" s="1273"/>
      <c r="BS111" s="1273"/>
      <c r="BT111" s="1274">
        <f t="shared" si="98"/>
        <v>0</v>
      </c>
      <c r="BU111" s="1273"/>
      <c r="BV111" s="1273"/>
      <c r="BW111" s="1273"/>
      <c r="BX111" s="1273"/>
      <c r="BY111" s="1274">
        <f t="shared" si="99"/>
        <v>0</v>
      </c>
      <c r="BZ111" s="1273"/>
      <c r="CA111" s="1273"/>
      <c r="CB111" s="1273"/>
      <c r="CC111" s="1273"/>
      <c r="CD111" s="1274">
        <f t="shared" si="108"/>
        <v>0</v>
      </c>
      <c r="CE111" s="1273"/>
      <c r="CF111" s="1275"/>
      <c r="CG111" s="1275"/>
      <c r="CH111" s="1275"/>
      <c r="CI111" s="1275"/>
      <c r="CJ111" s="1276">
        <f t="shared" si="109"/>
        <v>0</v>
      </c>
      <c r="CK111" s="1275"/>
      <c r="CL111" s="1275"/>
      <c r="CM111" s="1275"/>
      <c r="CN111" s="1275"/>
      <c r="CO111" s="1277"/>
    </row>
    <row r="112" spans="1:97" ht="15.75" customHeight="1" thickBot="1" x14ac:dyDescent="0.25">
      <c r="A112" s="1764"/>
      <c r="B112" s="2158" t="s">
        <v>370</v>
      </c>
      <c r="C112" s="2159"/>
      <c r="D112" s="2159"/>
      <c r="E112" s="2159"/>
      <c r="F112" s="2159"/>
      <c r="G112" s="2159"/>
      <c r="H112" s="2159"/>
      <c r="I112" s="2160"/>
      <c r="J112" s="2158" t="s">
        <v>385</v>
      </c>
      <c r="K112" s="2159"/>
      <c r="L112" s="2159"/>
      <c r="M112" s="2159"/>
      <c r="N112" s="2159"/>
      <c r="O112" s="2159"/>
      <c r="P112" s="2159"/>
      <c r="Q112" s="2160"/>
      <c r="R112" s="1583"/>
      <c r="S112" s="1584"/>
      <c r="T112" s="1765">
        <f>+BH112</f>
        <v>144</v>
      </c>
      <c r="U112" s="1766"/>
      <c r="V112" s="1767"/>
      <c r="W112" s="1768"/>
      <c r="X112" s="1622"/>
      <c r="Y112" s="1769"/>
      <c r="Z112" s="1770"/>
      <c r="AA112" s="1771"/>
      <c r="AB112" s="1868">
        <f>+AB113+AB114</f>
        <v>144</v>
      </c>
      <c r="AC112" s="1772"/>
      <c r="AD112" s="1773"/>
      <c r="AE112" s="1774"/>
      <c r="AF112" s="1775"/>
      <c r="AG112" s="1775"/>
      <c r="AH112" s="1775"/>
      <c r="AI112" s="1773"/>
      <c r="AJ112" s="1774"/>
      <c r="AK112" s="1774"/>
      <c r="AL112" s="1776"/>
      <c r="AM112" s="1777"/>
      <c r="AN112" s="1778"/>
      <c r="AO112" s="1773"/>
      <c r="AP112" s="1777"/>
      <c r="AQ112" s="1779"/>
      <c r="AR112" s="1777"/>
      <c r="AS112" s="1777"/>
      <c r="AT112" s="1777"/>
      <c r="AU112" s="1777"/>
      <c r="AV112" s="1780"/>
      <c r="AW112" s="1781"/>
      <c r="AX112" s="1781"/>
      <c r="AY112" s="1781"/>
      <c r="AZ112" s="1781"/>
      <c r="BA112" s="1781"/>
      <c r="BB112" s="1780"/>
      <c r="BC112" s="1781"/>
      <c r="BD112" s="1781"/>
      <c r="BE112" s="1781"/>
      <c r="BF112" s="1781"/>
      <c r="BG112" s="1782"/>
      <c r="BH112" s="1589">
        <f>+BH113+BH114</f>
        <v>144</v>
      </c>
      <c r="BI112" s="1783"/>
      <c r="BJ112" s="1783"/>
      <c r="BK112" s="1783"/>
      <c r="BL112" s="1590">
        <f>+BL113+BL114</f>
        <v>144</v>
      </c>
      <c r="BM112" s="1784"/>
      <c r="BN112" s="1785"/>
      <c r="BO112" s="1783"/>
      <c r="BP112" s="1783"/>
      <c r="BQ112" s="1783"/>
      <c r="BR112" s="1783"/>
      <c r="BS112" s="1783"/>
      <c r="BT112" s="1786"/>
      <c r="BU112" s="1783"/>
      <c r="BV112" s="1783"/>
      <c r="BW112" s="1783"/>
      <c r="BX112" s="1783"/>
      <c r="BY112" s="1786"/>
      <c r="BZ112" s="1783"/>
      <c r="CA112" s="1783"/>
      <c r="CB112" s="1783"/>
      <c r="CC112" s="1783"/>
      <c r="CD112" s="1786"/>
      <c r="CE112" s="1783"/>
      <c r="CF112" s="1783"/>
      <c r="CG112" s="1783"/>
      <c r="CH112" s="1783"/>
      <c r="CI112" s="1783"/>
      <c r="CJ112" s="1786"/>
      <c r="CK112" s="1783"/>
      <c r="CL112" s="1783"/>
      <c r="CM112" s="1783"/>
      <c r="CN112" s="1783"/>
      <c r="CO112" s="1784"/>
    </row>
    <row r="113" spans="1:95" ht="14.25" customHeight="1" x14ac:dyDescent="0.2">
      <c r="A113" s="1296" t="s">
        <v>25</v>
      </c>
      <c r="B113" s="2625" t="s">
        <v>2</v>
      </c>
      <c r="C113" s="2626"/>
      <c r="D113" s="2626"/>
      <c r="E113" s="2626"/>
      <c r="F113" s="2626"/>
      <c r="G113" s="2626"/>
      <c r="H113" s="2626"/>
      <c r="I113" s="2626"/>
      <c r="J113" s="630"/>
      <c r="K113" s="1278"/>
      <c r="L113" s="1279"/>
      <c r="M113" s="1505"/>
      <c r="N113" s="1511" t="s">
        <v>150</v>
      </c>
      <c r="O113" s="624"/>
      <c r="P113" s="1507"/>
      <c r="Q113" s="629"/>
      <c r="R113" s="298"/>
      <c r="S113" s="60"/>
      <c r="T113" s="510">
        <f>+BH113</f>
        <v>108</v>
      </c>
      <c r="U113" s="1280"/>
      <c r="V113" s="1281"/>
      <c r="W113" s="897"/>
      <c r="X113" s="1623"/>
      <c r="Y113" s="1282"/>
      <c r="Z113" s="1283"/>
      <c r="AA113" s="608"/>
      <c r="AB113" s="833">
        <f>+BN113+CD113+CJ113+BH113</f>
        <v>108</v>
      </c>
      <c r="AC113" s="834"/>
      <c r="AD113" s="518">
        <f t="shared" si="97"/>
        <v>0</v>
      </c>
      <c r="AE113" s="519"/>
      <c r="AF113" s="520"/>
      <c r="AG113" s="520"/>
      <c r="AH113" s="520"/>
      <c r="AI113" s="518">
        <f t="shared" si="107"/>
        <v>0</v>
      </c>
      <c r="AJ113" s="519"/>
      <c r="AK113" s="519"/>
      <c r="AL113" s="521"/>
      <c r="AM113" s="522"/>
      <c r="AN113" s="695"/>
      <c r="AO113" s="518"/>
      <c r="AP113" s="522"/>
      <c r="AQ113" s="718"/>
      <c r="AR113" s="522"/>
      <c r="AS113" s="522"/>
      <c r="AT113" s="522"/>
      <c r="AU113" s="522"/>
      <c r="AV113" s="847"/>
      <c r="AW113" s="849"/>
      <c r="AX113" s="849"/>
      <c r="AY113" s="849"/>
      <c r="AZ113" s="848"/>
      <c r="BA113" s="849"/>
      <c r="BB113" s="847"/>
      <c r="BC113" s="849"/>
      <c r="BD113" s="849"/>
      <c r="BE113" s="848"/>
      <c r="BF113" s="311"/>
      <c r="BG113" s="849"/>
      <c r="BH113" s="808">
        <f>+BL113</f>
        <v>108</v>
      </c>
      <c r="BI113" s="850"/>
      <c r="BJ113" s="850"/>
      <c r="BK113" s="850"/>
      <c r="BL113" s="311">
        <v>108</v>
      </c>
      <c r="BM113" s="850"/>
      <c r="BN113" s="143"/>
      <c r="BO113" s="850"/>
      <c r="BP113" s="850"/>
      <c r="BQ113" s="850"/>
      <c r="BR113" s="850"/>
      <c r="BS113" s="850"/>
      <c r="BT113" s="552">
        <f t="shared" si="98"/>
        <v>0</v>
      </c>
      <c r="BU113" s="850"/>
      <c r="BV113" s="850"/>
      <c r="BW113" s="850"/>
      <c r="BX113" s="850"/>
      <c r="BY113" s="552">
        <f t="shared" si="99"/>
        <v>0</v>
      </c>
      <c r="BZ113" s="850"/>
      <c r="CA113" s="850"/>
      <c r="CB113" s="850"/>
      <c r="CC113" s="850"/>
      <c r="CD113" s="1287"/>
      <c r="CE113" s="850"/>
      <c r="CF113" s="417"/>
      <c r="CG113" s="417"/>
      <c r="CH113" s="1284"/>
      <c r="CI113" s="417"/>
      <c r="CJ113" s="1288"/>
      <c r="CK113" s="417"/>
      <c r="CL113" s="417"/>
      <c r="CM113" s="417"/>
      <c r="CN113" s="1284"/>
      <c r="CO113" s="426"/>
    </row>
    <row r="114" spans="1:95" ht="24" customHeight="1" thickBot="1" x14ac:dyDescent="0.25">
      <c r="A114" s="1247" t="s">
        <v>27</v>
      </c>
      <c r="B114" s="2627" t="s">
        <v>201</v>
      </c>
      <c r="C114" s="2628"/>
      <c r="D114" s="2628"/>
      <c r="E114" s="2628"/>
      <c r="F114" s="2628"/>
      <c r="G114" s="2628"/>
      <c r="H114" s="2628"/>
      <c r="I114" s="2629"/>
      <c r="J114" s="1046"/>
      <c r="K114" s="1047"/>
      <c r="L114" s="1043"/>
      <c r="M114" s="1506"/>
      <c r="N114" s="777" t="s">
        <v>150</v>
      </c>
      <c r="O114" s="1512"/>
      <c r="P114" s="1508"/>
      <c r="Q114" s="1992"/>
      <c r="R114" s="223"/>
      <c r="S114" s="60"/>
      <c r="T114" s="508">
        <f>+BH114</f>
        <v>36</v>
      </c>
      <c r="U114" s="968"/>
      <c r="V114" s="1088"/>
      <c r="W114" s="899"/>
      <c r="X114" s="1624"/>
      <c r="Y114" s="894"/>
      <c r="Z114" s="627"/>
      <c r="AA114" s="627"/>
      <c r="AB114" s="833">
        <f>+BN114+CD114+CJ114+BH114</f>
        <v>36</v>
      </c>
      <c r="AC114" s="836"/>
      <c r="AD114" s="609">
        <f>AF114+AG114+AH114</f>
        <v>0</v>
      </c>
      <c r="AE114" s="610"/>
      <c r="AF114" s="611"/>
      <c r="AG114" s="611"/>
      <c r="AH114" s="611"/>
      <c r="AI114" s="609">
        <f t="shared" si="107"/>
        <v>0</v>
      </c>
      <c r="AJ114" s="610"/>
      <c r="AK114" s="610"/>
      <c r="AL114" s="612"/>
      <c r="AM114" s="613"/>
      <c r="AN114" s="696"/>
      <c r="AO114" s="609"/>
      <c r="AP114" s="666"/>
      <c r="AQ114" s="719"/>
      <c r="AR114" s="666"/>
      <c r="AS114" s="666"/>
      <c r="AT114" s="666"/>
      <c r="AU114" s="666"/>
      <c r="AV114" s="852"/>
      <c r="AW114" s="853"/>
      <c r="AX114" s="853"/>
      <c r="AY114" s="853"/>
      <c r="AZ114" s="853"/>
      <c r="BA114" s="853"/>
      <c r="BB114" s="846"/>
      <c r="BC114" s="853"/>
      <c r="BD114" s="853"/>
      <c r="BE114" s="853"/>
      <c r="BF114" s="1115"/>
      <c r="BG114" s="853"/>
      <c r="BH114" s="808">
        <f>+BL114</f>
        <v>36</v>
      </c>
      <c r="BI114" s="854"/>
      <c r="BJ114" s="854"/>
      <c r="BK114" s="854"/>
      <c r="BL114" s="566">
        <v>36</v>
      </c>
      <c r="BM114" s="854"/>
      <c r="BN114" s="852"/>
      <c r="BO114" s="854"/>
      <c r="BP114" s="854"/>
      <c r="BQ114" s="854"/>
      <c r="BR114" s="566"/>
      <c r="BS114" s="854"/>
      <c r="BT114" s="855">
        <f t="shared" si="98"/>
        <v>0</v>
      </c>
      <c r="BU114" s="854"/>
      <c r="BV114" s="854"/>
      <c r="BW114" s="854"/>
      <c r="BX114" s="854"/>
      <c r="BY114" s="855">
        <f t="shared" si="99"/>
        <v>0</v>
      </c>
      <c r="BZ114" s="854"/>
      <c r="CA114" s="854"/>
      <c r="CB114" s="854"/>
      <c r="CC114" s="854"/>
      <c r="CD114" s="1289"/>
      <c r="CE114" s="854"/>
      <c r="CF114" s="856"/>
      <c r="CG114" s="856"/>
      <c r="CH114" s="856"/>
      <c r="CI114" s="856"/>
      <c r="CJ114" s="1290"/>
      <c r="CK114" s="857"/>
      <c r="CL114" s="857"/>
      <c r="CM114" s="857"/>
      <c r="CN114" s="1291"/>
      <c r="CO114" s="429"/>
    </row>
    <row r="115" spans="1:95" s="19" customFormat="1" ht="42" customHeight="1" thickBot="1" x14ac:dyDescent="0.25">
      <c r="A115" s="1654" t="s">
        <v>28</v>
      </c>
      <c r="B115" s="2172" t="s">
        <v>309</v>
      </c>
      <c r="C115" s="2173"/>
      <c r="D115" s="2173"/>
      <c r="E115" s="2173"/>
      <c r="F115" s="2173"/>
      <c r="G115" s="2173"/>
      <c r="H115" s="2173"/>
      <c r="I115" s="2174"/>
      <c r="J115" s="2182" t="s">
        <v>382</v>
      </c>
      <c r="K115" s="2183"/>
      <c r="L115" s="2183"/>
      <c r="M115" s="2183"/>
      <c r="N115" s="2183"/>
      <c r="O115" s="2183"/>
      <c r="P115" s="2183"/>
      <c r="Q115" s="2184"/>
      <c r="R115" s="1563"/>
      <c r="S115" s="1720"/>
      <c r="T115" s="1721">
        <f>SUM(T116:T125)</f>
        <v>692</v>
      </c>
      <c r="U115" s="1870">
        <f>SUM(U116:U128)</f>
        <v>30</v>
      </c>
      <c r="V115" s="1565">
        <f>+V117+V116+V118+V122</f>
        <v>24</v>
      </c>
      <c r="W115" s="1722">
        <f t="shared" ref="W115:AC115" si="110">SUM(W116:W128)</f>
        <v>2</v>
      </c>
      <c r="X115" s="1585">
        <f>SUM(X116:X125)</f>
        <v>636</v>
      </c>
      <c r="Y115" s="1723">
        <f t="shared" si="110"/>
        <v>114</v>
      </c>
      <c r="Z115" s="1724">
        <f t="shared" si="110"/>
        <v>522</v>
      </c>
      <c r="AA115" s="1722">
        <f t="shared" si="110"/>
        <v>0</v>
      </c>
      <c r="AB115" s="1567">
        <f t="shared" si="110"/>
        <v>720</v>
      </c>
      <c r="AC115" s="1725">
        <f t="shared" si="110"/>
        <v>12</v>
      </c>
      <c r="AD115" s="1726">
        <f>SUM(AD117:AD128)</f>
        <v>0</v>
      </c>
      <c r="AE115" s="1727">
        <f>SUM(AE116:AE128)</f>
        <v>0</v>
      </c>
      <c r="AF115" s="1727">
        <f t="shared" ref="AF115:BS115" si="111">SUM(AF116:AF128)</f>
        <v>0</v>
      </c>
      <c r="AG115" s="1727">
        <f t="shared" si="111"/>
        <v>0</v>
      </c>
      <c r="AH115" s="1728">
        <f t="shared" si="111"/>
        <v>0</v>
      </c>
      <c r="AI115" s="1726">
        <f t="shared" si="111"/>
        <v>0</v>
      </c>
      <c r="AJ115" s="1727">
        <f t="shared" si="111"/>
        <v>0</v>
      </c>
      <c r="AK115" s="1727"/>
      <c r="AL115" s="1729">
        <f>SUM(AL116:AL128)</f>
        <v>0</v>
      </c>
      <c r="AM115" s="1730">
        <f t="shared" si="111"/>
        <v>0</v>
      </c>
      <c r="AN115" s="1731">
        <f t="shared" si="111"/>
        <v>0</v>
      </c>
      <c r="AO115" s="1570">
        <f t="shared" ref="AO115:AU115" si="112">+AO128</f>
        <v>0</v>
      </c>
      <c r="AP115" s="1570">
        <f t="shared" si="112"/>
        <v>0</v>
      </c>
      <c r="AQ115" s="1566">
        <f t="shared" si="112"/>
        <v>0</v>
      </c>
      <c r="AR115" s="1569">
        <f t="shared" si="112"/>
        <v>0</v>
      </c>
      <c r="AS115" s="1570">
        <f t="shared" si="112"/>
        <v>0</v>
      </c>
      <c r="AT115" s="1570">
        <f t="shared" si="112"/>
        <v>0</v>
      </c>
      <c r="AU115" s="1571">
        <f t="shared" si="112"/>
        <v>0</v>
      </c>
      <c r="AV115" s="1589">
        <f t="shared" si="111"/>
        <v>0</v>
      </c>
      <c r="AW115" s="1590">
        <f t="shared" si="111"/>
        <v>0</v>
      </c>
      <c r="AX115" s="1590">
        <v>0</v>
      </c>
      <c r="AY115" s="1590">
        <f>SUM(AY116:AY128)</f>
        <v>0</v>
      </c>
      <c r="AZ115" s="1590">
        <f t="shared" si="111"/>
        <v>0</v>
      </c>
      <c r="BA115" s="1597">
        <f t="shared" si="111"/>
        <v>0</v>
      </c>
      <c r="BB115" s="1589">
        <f t="shared" si="111"/>
        <v>0</v>
      </c>
      <c r="BC115" s="1590">
        <f t="shared" si="111"/>
        <v>0</v>
      </c>
      <c r="BD115" s="1590">
        <v>0</v>
      </c>
      <c r="BE115" s="1590">
        <f t="shared" si="111"/>
        <v>0</v>
      </c>
      <c r="BF115" s="1590">
        <f t="shared" si="111"/>
        <v>0</v>
      </c>
      <c r="BG115" s="1597">
        <f t="shared" si="111"/>
        <v>0</v>
      </c>
      <c r="BH115" s="1732">
        <f>SUM(BH116:BH125)</f>
        <v>110</v>
      </c>
      <c r="BI115" s="1590">
        <f t="shared" si="111"/>
        <v>0</v>
      </c>
      <c r="BJ115" s="1590">
        <f>+BJ122</f>
        <v>0</v>
      </c>
      <c r="BK115" s="1608">
        <f>SUM(BK116:BK128)</f>
        <v>110</v>
      </c>
      <c r="BL115" s="1590">
        <v>0</v>
      </c>
      <c r="BM115" s="1597">
        <f t="shared" si="111"/>
        <v>0</v>
      </c>
      <c r="BN115" s="1733">
        <f>+BN117+BN118+BN122+BN123+BN124+BN125</f>
        <v>342</v>
      </c>
      <c r="BO115" s="1676">
        <f>+BO117+BO118+BO122</f>
        <v>18</v>
      </c>
      <c r="BP115" s="1676">
        <f>+BP117+BP116+BP118+BP122</f>
        <v>18</v>
      </c>
      <c r="BQ115" s="1676">
        <f>SUM(BQ116:BQ128)</f>
        <v>304</v>
      </c>
      <c r="BR115" s="1681">
        <v>0</v>
      </c>
      <c r="BS115" s="1677">
        <f t="shared" si="111"/>
        <v>2</v>
      </c>
      <c r="BT115" s="1734">
        <f t="shared" ref="BT115:CC115" si="113">SUM(BT117:BT128)</f>
        <v>0</v>
      </c>
      <c r="BU115" s="1735">
        <f t="shared" si="113"/>
        <v>0</v>
      </c>
      <c r="BV115" s="1735">
        <f t="shared" si="113"/>
        <v>0</v>
      </c>
      <c r="BW115" s="1735">
        <f t="shared" si="113"/>
        <v>0</v>
      </c>
      <c r="BX115" s="1735">
        <f t="shared" si="113"/>
        <v>0</v>
      </c>
      <c r="BY115" s="1735">
        <f t="shared" si="113"/>
        <v>0</v>
      </c>
      <c r="BZ115" s="1735">
        <f t="shared" si="113"/>
        <v>0</v>
      </c>
      <c r="CA115" s="1735">
        <f t="shared" si="113"/>
        <v>0</v>
      </c>
      <c r="CB115" s="1736">
        <f t="shared" si="113"/>
        <v>0</v>
      </c>
      <c r="CC115" s="1736">
        <f t="shared" si="113"/>
        <v>0</v>
      </c>
      <c r="CD115" s="1737">
        <f>SUM(CD116:CD125)</f>
        <v>138</v>
      </c>
      <c r="CE115" s="1676">
        <f t="shared" ref="CE115:CI115" si="114">SUM(CE116:CE128)</f>
        <v>6</v>
      </c>
      <c r="CF115" s="1676">
        <f t="shared" si="114"/>
        <v>0</v>
      </c>
      <c r="CG115" s="1676">
        <f t="shared" si="114"/>
        <v>132</v>
      </c>
      <c r="CH115" s="1676">
        <v>0</v>
      </c>
      <c r="CI115" s="1677">
        <f t="shared" si="114"/>
        <v>0</v>
      </c>
      <c r="CJ115" s="1675">
        <f>SUM(CJ116:CJ125)</f>
        <v>102</v>
      </c>
      <c r="CK115" s="1676">
        <f t="shared" ref="CK115:CO115" si="115">SUM(CK116:CK128)</f>
        <v>6</v>
      </c>
      <c r="CL115" s="1676">
        <f t="shared" si="115"/>
        <v>6</v>
      </c>
      <c r="CM115" s="1676">
        <f>+CM125</f>
        <v>90</v>
      </c>
      <c r="CN115" s="1677">
        <f>SUM(CN116:CN126)</f>
        <v>108</v>
      </c>
      <c r="CO115" s="1738">
        <f t="shared" si="115"/>
        <v>0</v>
      </c>
      <c r="CP115" s="15"/>
      <c r="CQ115" s="15"/>
    </row>
    <row r="116" spans="1:95" s="19" customFormat="1" ht="15" customHeight="1" thickBot="1" x14ac:dyDescent="0.25">
      <c r="A116" s="1739"/>
      <c r="B116" s="2630" t="s">
        <v>50</v>
      </c>
      <c r="C116" s="2631"/>
      <c r="D116" s="2631"/>
      <c r="E116" s="2631"/>
      <c r="F116" s="2631"/>
      <c r="G116" s="2631"/>
      <c r="H116" s="2631"/>
      <c r="I116" s="2631"/>
      <c r="J116" s="1984"/>
      <c r="K116" s="1985"/>
      <c r="L116" s="1986"/>
      <c r="M116" s="1993"/>
      <c r="N116" s="1994"/>
      <c r="O116" s="1995"/>
      <c r="P116" s="1984"/>
      <c r="Q116" s="1740" t="s">
        <v>151</v>
      </c>
      <c r="R116" s="1563"/>
      <c r="S116" s="1655"/>
      <c r="T116" s="1697">
        <f>+CJ116</f>
        <v>12</v>
      </c>
      <c r="U116" s="1741">
        <f>+CK116</f>
        <v>6</v>
      </c>
      <c r="V116" s="1742">
        <f>+CL116</f>
        <v>6</v>
      </c>
      <c r="W116" s="1743"/>
      <c r="X116" s="1625"/>
      <c r="Y116" s="1744"/>
      <c r="Z116" s="1745"/>
      <c r="AA116" s="1745"/>
      <c r="AB116" s="1746"/>
      <c r="AC116" s="1747"/>
      <c r="AD116" s="1748"/>
      <c r="AE116" s="1749"/>
      <c r="AF116" s="1750"/>
      <c r="AG116" s="1750"/>
      <c r="AH116" s="1745"/>
      <c r="AI116" s="1748"/>
      <c r="AJ116" s="1749"/>
      <c r="AK116" s="1749"/>
      <c r="AL116" s="1751"/>
      <c r="AM116" s="1752"/>
      <c r="AN116" s="1753"/>
      <c r="AO116" s="1705"/>
      <c r="AP116" s="1701"/>
      <c r="AQ116" s="1710"/>
      <c r="AR116" s="1705"/>
      <c r="AS116" s="1701"/>
      <c r="AT116" s="1701"/>
      <c r="AU116" s="1710"/>
      <c r="AV116" s="1754"/>
      <c r="AW116" s="1755"/>
      <c r="AX116" s="1755"/>
      <c r="AY116" s="1755"/>
      <c r="AZ116" s="1755"/>
      <c r="BA116" s="1756"/>
      <c r="BB116" s="1757"/>
      <c r="BC116" s="1758"/>
      <c r="BD116" s="1758"/>
      <c r="BE116" s="1758"/>
      <c r="BF116" s="1758"/>
      <c r="BG116" s="1759"/>
      <c r="BH116" s="1719"/>
      <c r="BI116" s="1758"/>
      <c r="BJ116" s="1758"/>
      <c r="BK116" s="1758"/>
      <c r="BL116" s="1758"/>
      <c r="BM116" s="1759"/>
      <c r="BN116" s="1757"/>
      <c r="BO116" s="1709"/>
      <c r="BP116" s="1712"/>
      <c r="BQ116" s="1709"/>
      <c r="BR116" s="1758"/>
      <c r="BS116" s="1759"/>
      <c r="BT116" s="1762"/>
      <c r="BU116" s="1758"/>
      <c r="BV116" s="1758"/>
      <c r="BW116" s="1758"/>
      <c r="BX116" s="1758"/>
      <c r="BY116" s="1758"/>
      <c r="BZ116" s="1758"/>
      <c r="CA116" s="1758"/>
      <c r="CB116" s="1758"/>
      <c r="CC116" s="1763"/>
      <c r="CD116" s="1757"/>
      <c r="CE116" s="1758"/>
      <c r="CF116" s="1758"/>
      <c r="CG116" s="1758"/>
      <c r="CH116" s="1758"/>
      <c r="CI116" s="1759"/>
      <c r="CJ116" s="1708">
        <f>+CK116+CL116</f>
        <v>12</v>
      </c>
      <c r="CK116" s="1709">
        <v>6</v>
      </c>
      <c r="CL116" s="1709">
        <v>6</v>
      </c>
      <c r="CM116" s="1709"/>
      <c r="CN116" s="1709"/>
      <c r="CO116" s="1759"/>
      <c r="CP116" s="15"/>
      <c r="CQ116" s="15"/>
    </row>
    <row r="117" spans="1:95" s="19" customFormat="1" ht="19.5" customHeight="1" x14ac:dyDescent="0.2">
      <c r="A117" s="1953" t="s">
        <v>391</v>
      </c>
      <c r="B117" s="2632" t="s">
        <v>310</v>
      </c>
      <c r="C117" s="2633"/>
      <c r="D117" s="2633"/>
      <c r="E117" s="2633"/>
      <c r="F117" s="2633"/>
      <c r="G117" s="2633"/>
      <c r="H117" s="2633"/>
      <c r="I117" s="2633"/>
      <c r="J117" s="630"/>
      <c r="K117" s="1278"/>
      <c r="L117" s="1279"/>
      <c r="M117" s="1494"/>
      <c r="N117" s="1240"/>
      <c r="O117" s="1034" t="s">
        <v>151</v>
      </c>
      <c r="P117" s="401"/>
      <c r="Q117" s="418"/>
      <c r="R117" s="298"/>
      <c r="S117" s="299"/>
      <c r="T117" s="507">
        <f>+X117+W117+U117+V117</f>
        <v>182</v>
      </c>
      <c r="U117" s="1380">
        <f>+BO117</f>
        <v>6</v>
      </c>
      <c r="V117" s="1380">
        <f>+BP117</f>
        <v>6</v>
      </c>
      <c r="W117" s="896">
        <f>AH117+AN117+BA117+BG117+BM117+BS117+BX117+CC117</f>
        <v>2</v>
      </c>
      <c r="X117" s="1626">
        <f>AF117+AL117+AY117+BE117+BK117+BQ117+BV117+CA117</f>
        <v>168</v>
      </c>
      <c r="Y117" s="893">
        <f t="shared" ref="Y117" si="116">X117-Z117-AA117</f>
        <v>78</v>
      </c>
      <c r="Z117" s="515">
        <v>90</v>
      </c>
      <c r="AA117" s="608"/>
      <c r="AB117" s="1009"/>
      <c r="AC117" s="197"/>
      <c r="AD117" s="198">
        <f t="shared" ref="AD117:AD128" si="117">AF117+AG117+AH117</f>
        <v>0</v>
      </c>
      <c r="AE117" s="272"/>
      <c r="AF117" s="273"/>
      <c r="AG117" s="273"/>
      <c r="AH117" s="273"/>
      <c r="AI117" s="198">
        <f t="shared" ref="AI117:AI128" si="118">AL117+AM117+AN117</f>
        <v>0</v>
      </c>
      <c r="AJ117" s="272"/>
      <c r="AK117" s="272"/>
      <c r="AL117" s="274"/>
      <c r="AM117" s="203"/>
      <c r="AN117" s="258"/>
      <c r="AO117" s="198"/>
      <c r="AP117" s="667"/>
      <c r="AQ117" s="707"/>
      <c r="AR117" s="667"/>
      <c r="AS117" s="667"/>
      <c r="AT117" s="667"/>
      <c r="AU117" s="667"/>
      <c r="AV117" s="198"/>
      <c r="AW117" s="273"/>
      <c r="AX117" s="273"/>
      <c r="AY117" s="273"/>
      <c r="AZ117" s="273"/>
      <c r="BA117" s="273"/>
      <c r="BB117" s="198"/>
      <c r="BC117" s="273"/>
      <c r="BD117" s="273"/>
      <c r="BE117" s="273"/>
      <c r="BF117" s="273"/>
      <c r="BG117" s="274"/>
      <c r="BH117" s="808">
        <f t="shared" ref="BH117:BH121" si="119">+BK117+BM117+BI117+BJ117</f>
        <v>54</v>
      </c>
      <c r="BI117" s="543"/>
      <c r="BJ117" s="543"/>
      <c r="BK117" s="1113">
        <v>54</v>
      </c>
      <c r="BL117" s="543"/>
      <c r="BM117" s="545"/>
      <c r="BN117" s="808">
        <f t="shared" ref="BN117:BN118" si="120">+BQ117+BS117+BO117+BP117</f>
        <v>128</v>
      </c>
      <c r="BO117" s="1113">
        <v>6</v>
      </c>
      <c r="BP117" s="1113">
        <v>6</v>
      </c>
      <c r="BQ117" s="1113">
        <v>114</v>
      </c>
      <c r="BR117" s="543"/>
      <c r="BS117" s="536">
        <v>2</v>
      </c>
      <c r="BT117" s="424">
        <f t="shared" ref="BT117:BT128" si="121">BV117+BW117+BX117</f>
        <v>0</v>
      </c>
      <c r="BU117" s="416"/>
      <c r="BV117" s="416"/>
      <c r="BW117" s="416"/>
      <c r="BX117" s="416"/>
      <c r="BY117" s="401">
        <f t="shared" ref="BY117:BY128" si="122">CA117+CB117+CC117</f>
        <v>0</v>
      </c>
      <c r="BZ117" s="416"/>
      <c r="CA117" s="416"/>
      <c r="CB117" s="416"/>
      <c r="CC117" s="425"/>
      <c r="CD117" s="808"/>
      <c r="CE117" s="416"/>
      <c r="CF117" s="416"/>
      <c r="CG117" s="416"/>
      <c r="CH117" s="416"/>
      <c r="CI117" s="418"/>
      <c r="CJ117" s="808"/>
      <c r="CK117" s="416"/>
      <c r="CL117" s="416"/>
      <c r="CM117" s="416"/>
      <c r="CN117" s="416"/>
      <c r="CO117" s="418"/>
    </row>
    <row r="118" spans="1:95" s="19" customFormat="1" ht="25.5" customHeight="1" x14ac:dyDescent="0.2">
      <c r="A118" s="1954" t="s">
        <v>392</v>
      </c>
      <c r="B118" s="2609" t="s">
        <v>210</v>
      </c>
      <c r="C118" s="2610"/>
      <c r="D118" s="2610"/>
      <c r="E118" s="2610"/>
      <c r="F118" s="2610"/>
      <c r="G118" s="2610"/>
      <c r="H118" s="2610"/>
      <c r="I118" s="2610"/>
      <c r="J118" s="632"/>
      <c r="K118" s="640"/>
      <c r="L118" s="680"/>
      <c r="M118" s="642"/>
      <c r="N118" s="1495"/>
      <c r="O118" s="1879" t="s">
        <v>151</v>
      </c>
      <c r="P118" s="1996"/>
      <c r="Q118" s="1997"/>
      <c r="R118" s="191"/>
      <c r="S118" s="60"/>
      <c r="T118" s="507">
        <f>+X118+W118+V118+U118</f>
        <v>146</v>
      </c>
      <c r="U118" s="1380">
        <f>+BO118</f>
        <v>6</v>
      </c>
      <c r="V118" s="1380">
        <f t="shared" ref="V118:V122" si="123">+BP118</f>
        <v>6</v>
      </c>
      <c r="W118" s="895">
        <f>AH118+AN118+BA118+BG118+BM118+BS118+BX118+CC118</f>
        <v>0</v>
      </c>
      <c r="X118" s="1614">
        <f>AF118+AL118+AY118+BE118+BK118+BQ118+BV118+CA118</f>
        <v>134</v>
      </c>
      <c r="Y118" s="892">
        <f>X118-Z118-AA118</f>
        <v>70</v>
      </c>
      <c r="Z118" s="516">
        <v>64</v>
      </c>
      <c r="AA118" s="514"/>
      <c r="AB118" s="1010"/>
      <c r="AC118" s="197">
        <f>AE118+AJ118+AW118+BC118+BI118+BO118</f>
        <v>6</v>
      </c>
      <c r="AD118" s="198">
        <f t="shared" si="117"/>
        <v>0</v>
      </c>
      <c r="AE118" s="199"/>
      <c r="AF118" s="200"/>
      <c r="AG118" s="200"/>
      <c r="AH118" s="200"/>
      <c r="AI118" s="198">
        <f t="shared" si="118"/>
        <v>0</v>
      </c>
      <c r="AJ118" s="199"/>
      <c r="AK118" s="199"/>
      <c r="AL118" s="201"/>
      <c r="AM118" s="203"/>
      <c r="AN118" s="258"/>
      <c r="AO118" s="198"/>
      <c r="AP118" s="667"/>
      <c r="AQ118" s="707"/>
      <c r="AR118" s="667"/>
      <c r="AS118" s="667"/>
      <c r="AT118" s="667"/>
      <c r="AU118" s="667"/>
      <c r="AV118" s="198"/>
      <c r="AW118" s="200"/>
      <c r="AX118" s="200"/>
      <c r="AY118" s="200"/>
      <c r="AZ118" s="200"/>
      <c r="BA118" s="200"/>
      <c r="BB118" s="198"/>
      <c r="BC118" s="200"/>
      <c r="BD118" s="200"/>
      <c r="BE118" s="200"/>
      <c r="BF118" s="200"/>
      <c r="BG118" s="201"/>
      <c r="BH118" s="808">
        <f t="shared" si="119"/>
        <v>56</v>
      </c>
      <c r="BI118" s="449"/>
      <c r="BJ118" s="449"/>
      <c r="BK118" s="731">
        <v>56</v>
      </c>
      <c r="BL118" s="449"/>
      <c r="BM118" s="452"/>
      <c r="BN118" s="808">
        <f t="shared" si="120"/>
        <v>90</v>
      </c>
      <c r="BO118" s="731">
        <v>6</v>
      </c>
      <c r="BP118" s="731">
        <v>6</v>
      </c>
      <c r="BQ118" s="731">
        <v>78</v>
      </c>
      <c r="BR118" s="449"/>
      <c r="BS118" s="1295"/>
      <c r="BT118" s="424">
        <f t="shared" si="121"/>
        <v>0</v>
      </c>
      <c r="BU118" s="402"/>
      <c r="BV118" s="402"/>
      <c r="BW118" s="402"/>
      <c r="BX118" s="402"/>
      <c r="BY118" s="401">
        <f t="shared" si="122"/>
        <v>0</v>
      </c>
      <c r="BZ118" s="402"/>
      <c r="CA118" s="402"/>
      <c r="CB118" s="402"/>
      <c r="CC118" s="427"/>
      <c r="CD118" s="808"/>
      <c r="CE118" s="402"/>
      <c r="CF118" s="402"/>
      <c r="CG118" s="402"/>
      <c r="CH118" s="402"/>
      <c r="CI118" s="403"/>
      <c r="CJ118" s="808"/>
      <c r="CK118" s="402"/>
      <c r="CL118" s="402"/>
      <c r="CM118" s="402"/>
      <c r="CN118" s="402"/>
      <c r="CO118" s="403"/>
      <c r="CP118" s="15"/>
      <c r="CQ118" s="15"/>
    </row>
    <row r="119" spans="1:95" s="19" customFormat="1" ht="13.5" hidden="1" customHeight="1" x14ac:dyDescent="0.2">
      <c r="A119" s="1954" t="s">
        <v>44</v>
      </c>
      <c r="B119" s="2611"/>
      <c r="C119" s="2612"/>
      <c r="D119" s="2612"/>
      <c r="E119" s="2612"/>
      <c r="F119" s="2612"/>
      <c r="G119" s="2612"/>
      <c r="H119" s="2612"/>
      <c r="I119" s="2612"/>
      <c r="J119" s="632"/>
      <c r="K119" s="640"/>
      <c r="L119" s="680"/>
      <c r="M119" s="642"/>
      <c r="N119" s="1495"/>
      <c r="O119" s="196"/>
      <c r="P119" s="1998"/>
      <c r="Q119" s="1997"/>
      <c r="R119" s="191"/>
      <c r="S119" s="60"/>
      <c r="T119" s="506">
        <f t="shared" ref="T119:T121" si="124">W119+X119</f>
        <v>0</v>
      </c>
      <c r="U119" s="1380">
        <f t="shared" ref="U119:U121" si="125">+BI119</f>
        <v>0</v>
      </c>
      <c r="V119" s="1380">
        <f t="shared" si="123"/>
        <v>0</v>
      </c>
      <c r="W119" s="898">
        <f>AH119+AN119+BA119+BG119+BM119+BS119+BX119+CC119</f>
        <v>0</v>
      </c>
      <c r="X119" s="1614">
        <f>AF119+AL119+AY119+BE119+BK119+BQ119+BV119+CA119</f>
        <v>0</v>
      </c>
      <c r="Y119" s="892">
        <f t="shared" ref="Y119:Y125" si="126">X119-Z119-AA119</f>
        <v>-64</v>
      </c>
      <c r="Z119" s="516">
        <v>64</v>
      </c>
      <c r="AA119" s="514"/>
      <c r="AB119" s="1010"/>
      <c r="AC119" s="197">
        <f>AE119+AJ119+AW119+BC119+BI119+BO119</f>
        <v>0</v>
      </c>
      <c r="AD119" s="198">
        <f t="shared" si="117"/>
        <v>0</v>
      </c>
      <c r="AE119" s="199"/>
      <c r="AF119" s="200"/>
      <c r="AG119" s="200"/>
      <c r="AH119" s="200"/>
      <c r="AI119" s="198">
        <f t="shared" si="118"/>
        <v>0</v>
      </c>
      <c r="AJ119" s="199"/>
      <c r="AK119" s="199"/>
      <c r="AL119" s="201"/>
      <c r="AM119" s="203"/>
      <c r="AN119" s="258"/>
      <c r="AO119" s="198"/>
      <c r="AP119" s="667"/>
      <c r="AQ119" s="707"/>
      <c r="AR119" s="667"/>
      <c r="AS119" s="667"/>
      <c r="AT119" s="667"/>
      <c r="AU119" s="667"/>
      <c r="AV119" s="198"/>
      <c r="AW119" s="200"/>
      <c r="AX119" s="200"/>
      <c r="AY119" s="200"/>
      <c r="AZ119" s="200"/>
      <c r="BA119" s="200"/>
      <c r="BB119" s="198"/>
      <c r="BC119" s="200"/>
      <c r="BD119" s="200"/>
      <c r="BE119" s="200"/>
      <c r="BF119" s="200"/>
      <c r="BG119" s="201"/>
      <c r="BH119" s="808">
        <f t="shared" si="119"/>
        <v>0</v>
      </c>
      <c r="BI119" s="449"/>
      <c r="BJ119" s="449"/>
      <c r="BK119" s="1378"/>
      <c r="BL119" s="449"/>
      <c r="BM119" s="452"/>
      <c r="BN119" s="735"/>
      <c r="BO119" s="449"/>
      <c r="BP119" s="449"/>
      <c r="BQ119" s="449"/>
      <c r="BR119" s="449"/>
      <c r="BS119" s="450"/>
      <c r="BT119" s="424">
        <f t="shared" si="121"/>
        <v>0</v>
      </c>
      <c r="BU119" s="402"/>
      <c r="BV119" s="402"/>
      <c r="BW119" s="402"/>
      <c r="BX119" s="402"/>
      <c r="BY119" s="401">
        <f t="shared" si="122"/>
        <v>0</v>
      </c>
      <c r="BZ119" s="402"/>
      <c r="CA119" s="402"/>
      <c r="CB119" s="402"/>
      <c r="CC119" s="427"/>
      <c r="CD119" s="808"/>
      <c r="CE119" s="402"/>
      <c r="CF119" s="402"/>
      <c r="CG119" s="402"/>
      <c r="CH119" s="402"/>
      <c r="CI119" s="403"/>
      <c r="CJ119" s="808"/>
      <c r="CK119" s="402"/>
      <c r="CL119" s="402"/>
      <c r="CM119" s="402"/>
      <c r="CN119" s="402"/>
      <c r="CO119" s="403"/>
      <c r="CP119" s="15"/>
      <c r="CQ119" s="15"/>
    </row>
    <row r="120" spans="1:95" s="19" customFormat="1" ht="13.5" hidden="1" customHeight="1" x14ac:dyDescent="0.2">
      <c r="A120" s="1954" t="s">
        <v>45</v>
      </c>
      <c r="B120" s="2613"/>
      <c r="C120" s="2614"/>
      <c r="D120" s="2614"/>
      <c r="E120" s="2614"/>
      <c r="F120" s="2614"/>
      <c r="G120" s="2614"/>
      <c r="H120" s="2614"/>
      <c r="I120" s="2614"/>
      <c r="J120" s="632"/>
      <c r="K120" s="640"/>
      <c r="L120" s="680"/>
      <c r="M120" s="642"/>
      <c r="N120" s="1495"/>
      <c r="O120" s="196"/>
      <c r="P120" s="1998"/>
      <c r="Q120" s="1999"/>
      <c r="R120" s="191"/>
      <c r="S120" s="60"/>
      <c r="T120" s="506">
        <f t="shared" si="124"/>
        <v>0</v>
      </c>
      <c r="U120" s="1380">
        <f t="shared" si="125"/>
        <v>0</v>
      </c>
      <c r="V120" s="1380">
        <f t="shared" si="123"/>
        <v>0</v>
      </c>
      <c r="W120" s="898">
        <f>AH120+AN120+BA120+BG120+BM120+BS120+BX120+CC120</f>
        <v>0</v>
      </c>
      <c r="X120" s="1614">
        <f>AF120+AL120+AY120+BE120+BK120+BQ120+BV120+CA120</f>
        <v>0</v>
      </c>
      <c r="Y120" s="892">
        <f t="shared" si="126"/>
        <v>-64</v>
      </c>
      <c r="Z120" s="516">
        <v>64</v>
      </c>
      <c r="AA120" s="514"/>
      <c r="AB120" s="1010"/>
      <c r="AC120" s="197">
        <f>AE120+AJ120+AW120+BC120+BI120+BO120</f>
        <v>0</v>
      </c>
      <c r="AD120" s="198">
        <f t="shared" si="117"/>
        <v>0</v>
      </c>
      <c r="AE120" s="199"/>
      <c r="AF120" s="200"/>
      <c r="AG120" s="200"/>
      <c r="AH120" s="200"/>
      <c r="AI120" s="198">
        <f t="shared" si="118"/>
        <v>0</v>
      </c>
      <c r="AJ120" s="199"/>
      <c r="AK120" s="199"/>
      <c r="AL120" s="201"/>
      <c r="AM120" s="203"/>
      <c r="AN120" s="258"/>
      <c r="AO120" s="198"/>
      <c r="AP120" s="667"/>
      <c r="AQ120" s="707"/>
      <c r="AR120" s="667"/>
      <c r="AS120" s="667"/>
      <c r="AT120" s="667"/>
      <c r="AU120" s="667"/>
      <c r="AV120" s="198"/>
      <c r="AW120" s="200"/>
      <c r="AX120" s="200"/>
      <c r="AY120" s="200"/>
      <c r="AZ120" s="200"/>
      <c r="BA120" s="200"/>
      <c r="BB120" s="198"/>
      <c r="BC120" s="200"/>
      <c r="BD120" s="200"/>
      <c r="BE120" s="200"/>
      <c r="BF120" s="200"/>
      <c r="BG120" s="201"/>
      <c r="BH120" s="808">
        <f t="shared" si="119"/>
        <v>0</v>
      </c>
      <c r="BI120" s="449"/>
      <c r="BJ120" s="449"/>
      <c r="BK120" s="1378"/>
      <c r="BL120" s="449"/>
      <c r="BM120" s="452"/>
      <c r="BN120" s="735"/>
      <c r="BO120" s="449"/>
      <c r="BP120" s="449"/>
      <c r="BQ120" s="449"/>
      <c r="BR120" s="449"/>
      <c r="BS120" s="450"/>
      <c r="BT120" s="424">
        <f t="shared" si="121"/>
        <v>0</v>
      </c>
      <c r="BU120" s="402"/>
      <c r="BV120" s="402"/>
      <c r="BW120" s="402"/>
      <c r="BX120" s="402"/>
      <c r="BY120" s="401">
        <f t="shared" si="122"/>
        <v>0</v>
      </c>
      <c r="BZ120" s="402"/>
      <c r="CA120" s="402"/>
      <c r="CB120" s="402"/>
      <c r="CC120" s="427"/>
      <c r="CD120" s="808"/>
      <c r="CE120" s="402"/>
      <c r="CF120" s="402"/>
      <c r="CG120" s="402"/>
      <c r="CH120" s="402"/>
      <c r="CI120" s="403"/>
      <c r="CJ120" s="808"/>
      <c r="CK120" s="402"/>
      <c r="CL120" s="402"/>
      <c r="CM120" s="402"/>
      <c r="CN120" s="402"/>
      <c r="CO120" s="403"/>
      <c r="CP120" s="15"/>
      <c r="CQ120" s="15"/>
    </row>
    <row r="121" spans="1:95" ht="3" hidden="1" customHeight="1" x14ac:dyDescent="0.2">
      <c r="A121" s="1954" t="s">
        <v>46</v>
      </c>
      <c r="B121" s="2199"/>
      <c r="C121" s="2200"/>
      <c r="D121" s="2200"/>
      <c r="E121" s="2200"/>
      <c r="F121" s="2200"/>
      <c r="G121" s="2200"/>
      <c r="H121" s="2200"/>
      <c r="I121" s="2200"/>
      <c r="J121" s="632"/>
      <c r="K121" s="640"/>
      <c r="L121" s="680"/>
      <c r="M121" s="642"/>
      <c r="N121" s="1495"/>
      <c r="O121" s="196"/>
      <c r="P121" s="1495"/>
      <c r="Q121" s="403"/>
      <c r="R121" s="191"/>
      <c r="S121" s="60"/>
      <c r="T121" s="506">
        <f t="shared" si="124"/>
        <v>0</v>
      </c>
      <c r="U121" s="1380">
        <f t="shared" si="125"/>
        <v>0</v>
      </c>
      <c r="V121" s="1380">
        <f t="shared" si="123"/>
        <v>0</v>
      </c>
      <c r="W121" s="898">
        <f>AH121+AN121+BA121+BG121+BM121+BS121+BX121+CC121</f>
        <v>0</v>
      </c>
      <c r="X121" s="1614">
        <f>AF121+AL121+AY121+BE121+BK121+BQ121+BV121+CA121</f>
        <v>0</v>
      </c>
      <c r="Y121" s="892">
        <f t="shared" si="126"/>
        <v>-64</v>
      </c>
      <c r="Z121" s="516">
        <v>64</v>
      </c>
      <c r="AA121" s="514"/>
      <c r="AB121" s="1010"/>
      <c r="AC121" s="197">
        <f>AE121+AJ121+AW121+BC121+BI121+BO121</f>
        <v>0</v>
      </c>
      <c r="AD121" s="198">
        <f t="shared" si="117"/>
        <v>0</v>
      </c>
      <c r="AE121" s="199"/>
      <c r="AF121" s="200"/>
      <c r="AG121" s="200"/>
      <c r="AH121" s="200"/>
      <c r="AI121" s="198">
        <f t="shared" si="118"/>
        <v>0</v>
      </c>
      <c r="AJ121" s="199"/>
      <c r="AK121" s="199"/>
      <c r="AL121" s="201"/>
      <c r="AM121" s="203"/>
      <c r="AN121" s="258"/>
      <c r="AO121" s="198"/>
      <c r="AP121" s="667"/>
      <c r="AQ121" s="707"/>
      <c r="AR121" s="667"/>
      <c r="AS121" s="667"/>
      <c r="AT121" s="667"/>
      <c r="AU121" s="667"/>
      <c r="AV121" s="198"/>
      <c r="AW121" s="200"/>
      <c r="AX121" s="200"/>
      <c r="AY121" s="200"/>
      <c r="AZ121" s="200"/>
      <c r="BA121" s="200"/>
      <c r="BB121" s="198"/>
      <c r="BC121" s="200"/>
      <c r="BD121" s="200"/>
      <c r="BE121" s="200"/>
      <c r="BF121" s="200"/>
      <c r="BG121" s="201"/>
      <c r="BH121" s="808">
        <f t="shared" si="119"/>
        <v>0</v>
      </c>
      <c r="BI121" s="449"/>
      <c r="BJ121" s="449"/>
      <c r="BK121" s="1378"/>
      <c r="BL121" s="449"/>
      <c r="BM121" s="452"/>
      <c r="BN121" s="735"/>
      <c r="BO121" s="449"/>
      <c r="BP121" s="449"/>
      <c r="BQ121" s="449"/>
      <c r="BR121" s="449"/>
      <c r="BS121" s="450"/>
      <c r="BT121" s="424">
        <f t="shared" si="121"/>
        <v>0</v>
      </c>
      <c r="BU121" s="402"/>
      <c r="BV121" s="402"/>
      <c r="BW121" s="402"/>
      <c r="BX121" s="402"/>
      <c r="BY121" s="401">
        <f t="shared" si="122"/>
        <v>0</v>
      </c>
      <c r="BZ121" s="402"/>
      <c r="CA121" s="402"/>
      <c r="CB121" s="402"/>
      <c r="CC121" s="427"/>
      <c r="CD121" s="808"/>
      <c r="CE121" s="402"/>
      <c r="CF121" s="402"/>
      <c r="CG121" s="402"/>
      <c r="CH121" s="402"/>
      <c r="CI121" s="403"/>
      <c r="CJ121" s="808"/>
      <c r="CK121" s="402"/>
      <c r="CL121" s="402"/>
      <c r="CM121" s="402"/>
      <c r="CN121" s="402"/>
      <c r="CO121" s="403"/>
      <c r="CP121" s="20"/>
      <c r="CQ121" s="20"/>
    </row>
    <row r="122" spans="1:95" ht="23.25" customHeight="1" x14ac:dyDescent="0.2">
      <c r="A122" s="1954" t="s">
        <v>393</v>
      </c>
      <c r="B122" s="2609" t="s">
        <v>209</v>
      </c>
      <c r="C122" s="2610"/>
      <c r="D122" s="2610"/>
      <c r="E122" s="2610"/>
      <c r="F122" s="2610"/>
      <c r="G122" s="2610"/>
      <c r="H122" s="2610"/>
      <c r="I122" s="2610"/>
      <c r="J122" s="632"/>
      <c r="K122" s="640"/>
      <c r="L122" s="680"/>
      <c r="M122" s="642"/>
      <c r="N122" s="1185"/>
      <c r="O122" s="1879" t="s">
        <v>151</v>
      </c>
      <c r="P122" s="1495"/>
      <c r="Q122" s="403"/>
      <c r="R122" s="191"/>
      <c r="S122" s="60"/>
      <c r="T122" s="506">
        <f>W122+X122+V122+U122</f>
        <v>124</v>
      </c>
      <c r="U122" s="1380">
        <f>+BO122</f>
        <v>6</v>
      </c>
      <c r="V122" s="1380">
        <f t="shared" si="123"/>
        <v>6</v>
      </c>
      <c r="W122" s="898"/>
      <c r="X122" s="1614">
        <f t="shared" ref="X122" si="127">AF122+AL122+AY122+BE122+BK122+BQ122+BV122+CA122</f>
        <v>112</v>
      </c>
      <c r="Y122" s="892">
        <f t="shared" si="126"/>
        <v>64</v>
      </c>
      <c r="Z122" s="516">
        <v>48</v>
      </c>
      <c r="AA122" s="514"/>
      <c r="AB122" s="1010"/>
      <c r="AC122" s="197">
        <f>AE122+AJ122+AW122+BC122+BI122+BO122</f>
        <v>6</v>
      </c>
      <c r="AD122" s="198">
        <f t="shared" si="117"/>
        <v>0</v>
      </c>
      <c r="AE122" s="199"/>
      <c r="AF122" s="200"/>
      <c r="AG122" s="200"/>
      <c r="AH122" s="200"/>
      <c r="AI122" s="198">
        <f t="shared" si="118"/>
        <v>0</v>
      </c>
      <c r="AJ122" s="199"/>
      <c r="AK122" s="199"/>
      <c r="AL122" s="201"/>
      <c r="AM122" s="203"/>
      <c r="AN122" s="258"/>
      <c r="AO122" s="198"/>
      <c r="AP122" s="667"/>
      <c r="AQ122" s="707"/>
      <c r="AR122" s="667"/>
      <c r="AS122" s="667"/>
      <c r="AT122" s="667"/>
      <c r="AU122" s="667"/>
      <c r="AV122" s="198"/>
      <c r="AW122" s="200"/>
      <c r="AX122" s="200"/>
      <c r="AY122" s="200"/>
      <c r="AZ122" s="200"/>
      <c r="BA122" s="200"/>
      <c r="BB122" s="198"/>
      <c r="BC122" s="200"/>
      <c r="BD122" s="200"/>
      <c r="BE122" s="200"/>
      <c r="BF122" s="200"/>
      <c r="BG122" s="201"/>
      <c r="BH122" s="808"/>
      <c r="BI122" s="731"/>
      <c r="BJ122" s="731"/>
      <c r="BK122" s="731"/>
      <c r="BL122" s="449"/>
      <c r="BM122" s="452"/>
      <c r="BN122" s="808">
        <f>+BQ122+BS122+BO122+BP122</f>
        <v>124</v>
      </c>
      <c r="BO122" s="731">
        <v>6</v>
      </c>
      <c r="BP122" s="731">
        <v>6</v>
      </c>
      <c r="BQ122" s="731">
        <v>112</v>
      </c>
      <c r="BR122" s="449"/>
      <c r="BS122" s="450"/>
      <c r="BT122" s="424"/>
      <c r="BU122" s="402"/>
      <c r="BV122" s="402"/>
      <c r="BW122" s="402"/>
      <c r="BX122" s="402"/>
      <c r="BY122" s="401"/>
      <c r="BZ122" s="402"/>
      <c r="CA122" s="402"/>
      <c r="CB122" s="402"/>
      <c r="CC122" s="427"/>
      <c r="CD122" s="808"/>
      <c r="CE122" s="402"/>
      <c r="CF122" s="402"/>
      <c r="CG122" s="402"/>
      <c r="CH122" s="402"/>
      <c r="CI122" s="403"/>
      <c r="CJ122" s="808"/>
      <c r="CK122" s="402"/>
      <c r="CL122" s="402"/>
      <c r="CM122" s="402"/>
      <c r="CN122" s="402"/>
      <c r="CO122" s="403"/>
      <c r="CP122" s="20"/>
      <c r="CQ122" s="20"/>
    </row>
    <row r="123" spans="1:95" ht="20.25" customHeight="1" x14ac:dyDescent="0.2">
      <c r="A123" s="1954" t="s">
        <v>394</v>
      </c>
      <c r="B123" s="2178" t="s">
        <v>211</v>
      </c>
      <c r="C123" s="2179"/>
      <c r="D123" s="2179"/>
      <c r="E123" s="2179"/>
      <c r="F123" s="2179"/>
      <c r="G123" s="2179"/>
      <c r="H123" s="2179"/>
      <c r="I123" s="2179"/>
      <c r="J123" s="632"/>
      <c r="K123" s="640"/>
      <c r="L123" s="680"/>
      <c r="M123" s="642"/>
      <c r="N123" s="1495"/>
      <c r="O123" s="1373"/>
      <c r="P123" s="2168" t="s">
        <v>379</v>
      </c>
      <c r="Q123" s="403"/>
      <c r="R123" s="191"/>
      <c r="S123" s="60"/>
      <c r="T123" s="506">
        <v>67</v>
      </c>
      <c r="U123" s="2161">
        <f>+CE123</f>
        <v>6</v>
      </c>
      <c r="V123" s="1380"/>
      <c r="W123" s="898"/>
      <c r="X123" s="1614">
        <f>AF123+AL123+AY123+BE123+BK123+BQ123+BV123+CA123+CG123+CM123</f>
        <v>64</v>
      </c>
      <c r="Y123" s="892">
        <f t="shared" si="126"/>
        <v>34</v>
      </c>
      <c r="Z123" s="516">
        <v>30</v>
      </c>
      <c r="AA123" s="514"/>
      <c r="AB123" s="1010"/>
      <c r="AC123" s="197"/>
      <c r="AD123" s="198"/>
      <c r="AE123" s="199"/>
      <c r="AF123" s="200"/>
      <c r="AG123" s="200"/>
      <c r="AH123" s="200"/>
      <c r="AI123" s="198"/>
      <c r="AJ123" s="199"/>
      <c r="AK123" s="199"/>
      <c r="AL123" s="201"/>
      <c r="AM123" s="203"/>
      <c r="AN123" s="258"/>
      <c r="AO123" s="198"/>
      <c r="AP123" s="667"/>
      <c r="AQ123" s="707"/>
      <c r="AR123" s="667"/>
      <c r="AS123" s="667"/>
      <c r="AT123" s="667"/>
      <c r="AU123" s="667"/>
      <c r="AV123" s="198"/>
      <c r="AW123" s="200"/>
      <c r="AX123" s="200"/>
      <c r="AY123" s="200"/>
      <c r="AZ123" s="200"/>
      <c r="BA123" s="200"/>
      <c r="BB123" s="198"/>
      <c r="BC123" s="200"/>
      <c r="BD123" s="200"/>
      <c r="BE123" s="200"/>
      <c r="BF123" s="200"/>
      <c r="BG123" s="201"/>
      <c r="BH123" s="808"/>
      <c r="BI123" s="449"/>
      <c r="BJ123" s="449"/>
      <c r="BK123" s="549"/>
      <c r="BL123" s="449"/>
      <c r="BM123" s="452"/>
      <c r="BN123" s="808"/>
      <c r="BO123" s="546"/>
      <c r="BP123" s="546"/>
      <c r="BQ123" s="731"/>
      <c r="BR123" s="449"/>
      <c r="BS123" s="450"/>
      <c r="BT123" s="424"/>
      <c r="BU123" s="402"/>
      <c r="BV123" s="402"/>
      <c r="BW123" s="402"/>
      <c r="BX123" s="402"/>
      <c r="BY123" s="401"/>
      <c r="BZ123" s="402"/>
      <c r="CA123" s="402"/>
      <c r="CB123" s="402"/>
      <c r="CC123" s="427"/>
      <c r="CD123" s="808">
        <v>67</v>
      </c>
      <c r="CE123" s="2170">
        <v>6</v>
      </c>
      <c r="CF123" s="1414"/>
      <c r="CG123" s="1510">
        <v>64</v>
      </c>
      <c r="CH123" s="402"/>
      <c r="CI123" s="403"/>
      <c r="CJ123" s="808"/>
      <c r="CK123" s="402"/>
      <c r="CL123" s="402"/>
      <c r="CM123" s="402"/>
      <c r="CN123" s="402"/>
      <c r="CO123" s="403"/>
      <c r="CP123" s="20"/>
      <c r="CQ123" s="20"/>
    </row>
    <row r="124" spans="1:95" ht="20.25" customHeight="1" x14ac:dyDescent="0.2">
      <c r="A124" s="1954" t="s">
        <v>395</v>
      </c>
      <c r="B124" s="2178" t="s">
        <v>207</v>
      </c>
      <c r="C124" s="2179"/>
      <c r="D124" s="2179"/>
      <c r="E124" s="2179"/>
      <c r="F124" s="2179"/>
      <c r="G124" s="2179"/>
      <c r="H124" s="2179"/>
      <c r="I124" s="2179"/>
      <c r="J124" s="632"/>
      <c r="K124" s="640"/>
      <c r="L124" s="680"/>
      <c r="M124" s="642"/>
      <c r="N124" s="1495"/>
      <c r="O124" s="1373"/>
      <c r="P124" s="2169"/>
      <c r="Q124" s="403"/>
      <c r="R124" s="191"/>
      <c r="S124" s="60"/>
      <c r="T124" s="506">
        <v>71</v>
      </c>
      <c r="U124" s="2162"/>
      <c r="V124" s="1380"/>
      <c r="W124" s="898"/>
      <c r="X124" s="1614">
        <f t="shared" ref="X124:X125" si="128">AF124+AL124+AY124+BE124+BK124+BQ124+BV124+CA124+CG124+CM124</f>
        <v>68</v>
      </c>
      <c r="Y124" s="892">
        <f t="shared" si="126"/>
        <v>38</v>
      </c>
      <c r="Z124" s="516">
        <v>30</v>
      </c>
      <c r="AA124" s="514"/>
      <c r="AB124" s="1010"/>
      <c r="AC124" s="197"/>
      <c r="AD124" s="198"/>
      <c r="AE124" s="199"/>
      <c r="AF124" s="200"/>
      <c r="AG124" s="200"/>
      <c r="AH124" s="200"/>
      <c r="AI124" s="198"/>
      <c r="AJ124" s="199"/>
      <c r="AK124" s="199"/>
      <c r="AL124" s="201"/>
      <c r="AM124" s="203"/>
      <c r="AN124" s="258"/>
      <c r="AO124" s="198"/>
      <c r="AP124" s="667"/>
      <c r="AQ124" s="707"/>
      <c r="AR124" s="667"/>
      <c r="AS124" s="667"/>
      <c r="AT124" s="667"/>
      <c r="AU124" s="667"/>
      <c r="AV124" s="198"/>
      <c r="AW124" s="200"/>
      <c r="AX124" s="200"/>
      <c r="AY124" s="200"/>
      <c r="AZ124" s="200"/>
      <c r="BA124" s="200"/>
      <c r="BB124" s="198"/>
      <c r="BC124" s="200"/>
      <c r="BD124" s="200"/>
      <c r="BE124" s="200"/>
      <c r="BF124" s="200"/>
      <c r="BG124" s="201"/>
      <c r="BH124" s="808"/>
      <c r="BI124" s="449"/>
      <c r="BJ124" s="449"/>
      <c r="BK124" s="549"/>
      <c r="BL124" s="449"/>
      <c r="BM124" s="452"/>
      <c r="BN124" s="808"/>
      <c r="BO124" s="546"/>
      <c r="BP124" s="546"/>
      <c r="BQ124" s="283"/>
      <c r="BR124" s="449"/>
      <c r="BS124" s="450"/>
      <c r="BT124" s="424"/>
      <c r="BU124" s="402"/>
      <c r="BV124" s="402"/>
      <c r="BW124" s="402"/>
      <c r="BX124" s="402"/>
      <c r="BY124" s="401"/>
      <c r="BZ124" s="402"/>
      <c r="CA124" s="402"/>
      <c r="CB124" s="402"/>
      <c r="CC124" s="427"/>
      <c r="CD124" s="808">
        <v>71</v>
      </c>
      <c r="CE124" s="2171"/>
      <c r="CF124" s="1414"/>
      <c r="CG124" s="1510">
        <v>68</v>
      </c>
      <c r="CH124" s="402"/>
      <c r="CI124" s="403"/>
      <c r="CJ124" s="808"/>
      <c r="CK124" s="402"/>
      <c r="CL124" s="402"/>
      <c r="CM124" s="402"/>
      <c r="CN124" s="402"/>
      <c r="CO124" s="403"/>
      <c r="CP124" s="20"/>
      <c r="CQ124" s="20"/>
    </row>
    <row r="125" spans="1:95" ht="21.75" customHeight="1" thickBot="1" x14ac:dyDescent="0.25">
      <c r="A125" s="1954" t="s">
        <v>396</v>
      </c>
      <c r="B125" s="2180" t="s">
        <v>311</v>
      </c>
      <c r="C125" s="2181"/>
      <c r="D125" s="2181"/>
      <c r="E125" s="2181"/>
      <c r="F125" s="2181"/>
      <c r="G125" s="2181"/>
      <c r="H125" s="2181"/>
      <c r="I125" s="2181"/>
      <c r="J125" s="632"/>
      <c r="K125" s="640"/>
      <c r="L125" s="680"/>
      <c r="M125" s="642"/>
      <c r="N125" s="1496"/>
      <c r="O125" s="2000"/>
      <c r="P125" s="1496"/>
      <c r="Q125" s="647" t="s">
        <v>150</v>
      </c>
      <c r="R125" s="191"/>
      <c r="S125" s="60"/>
      <c r="T125" s="506">
        <f t="shared" ref="T125" si="129">W125+X125+V125+U125</f>
        <v>90</v>
      </c>
      <c r="U125" s="1380"/>
      <c r="V125" s="1380"/>
      <c r="W125" s="898"/>
      <c r="X125" s="1614">
        <f t="shared" si="128"/>
        <v>90</v>
      </c>
      <c r="Y125" s="892">
        <f t="shared" si="126"/>
        <v>22</v>
      </c>
      <c r="Z125" s="516">
        <v>68</v>
      </c>
      <c r="AA125" s="514"/>
      <c r="AB125" s="1010"/>
      <c r="AC125" s="197"/>
      <c r="AD125" s="198"/>
      <c r="AE125" s="199"/>
      <c r="AF125" s="200"/>
      <c r="AG125" s="200"/>
      <c r="AH125" s="200"/>
      <c r="AI125" s="198"/>
      <c r="AJ125" s="199"/>
      <c r="AK125" s="199"/>
      <c r="AL125" s="201"/>
      <c r="AM125" s="203"/>
      <c r="AN125" s="258"/>
      <c r="AO125" s="198"/>
      <c r="AP125" s="667"/>
      <c r="AQ125" s="707"/>
      <c r="AR125" s="667"/>
      <c r="AS125" s="667"/>
      <c r="AT125" s="667"/>
      <c r="AU125" s="667"/>
      <c r="AV125" s="198"/>
      <c r="AW125" s="200"/>
      <c r="AX125" s="200"/>
      <c r="AY125" s="200"/>
      <c r="AZ125" s="200"/>
      <c r="BA125" s="200"/>
      <c r="BB125" s="198"/>
      <c r="BC125" s="200"/>
      <c r="BD125" s="200"/>
      <c r="BE125" s="200"/>
      <c r="BF125" s="200"/>
      <c r="BG125" s="201"/>
      <c r="BH125" s="808"/>
      <c r="BI125" s="449"/>
      <c r="BJ125" s="449"/>
      <c r="BK125" s="549"/>
      <c r="BL125" s="449"/>
      <c r="BM125" s="452"/>
      <c r="BN125" s="1550"/>
      <c r="BO125" s="1551"/>
      <c r="BP125" s="1551"/>
      <c r="BQ125" s="1420"/>
      <c r="BR125" s="547"/>
      <c r="BS125" s="1552"/>
      <c r="BT125" s="424"/>
      <c r="BU125" s="402"/>
      <c r="BV125" s="402"/>
      <c r="BW125" s="402"/>
      <c r="BX125" s="402"/>
      <c r="BY125" s="401"/>
      <c r="BZ125" s="402"/>
      <c r="CA125" s="402"/>
      <c r="CB125" s="402"/>
      <c r="CC125" s="427"/>
      <c r="CD125" s="808"/>
      <c r="CE125" s="402"/>
      <c r="CF125" s="402"/>
      <c r="CG125" s="402"/>
      <c r="CH125" s="402"/>
      <c r="CI125" s="403"/>
      <c r="CJ125" s="808">
        <f t="shared" ref="CJ125" si="130">+CM125+CO125+CK125+CL125</f>
        <v>90</v>
      </c>
      <c r="CK125" s="402"/>
      <c r="CL125" s="402"/>
      <c r="CM125" s="1510">
        <v>90</v>
      </c>
      <c r="CN125" s="402"/>
      <c r="CO125" s="403"/>
      <c r="CP125" s="20"/>
      <c r="CQ125" s="20"/>
    </row>
    <row r="126" spans="1:95" ht="15.75" customHeight="1" thickBot="1" x14ac:dyDescent="0.25">
      <c r="A126" s="1764"/>
      <c r="B126" s="2158" t="s">
        <v>371</v>
      </c>
      <c r="C126" s="2159"/>
      <c r="D126" s="2159"/>
      <c r="E126" s="2159"/>
      <c r="F126" s="2159"/>
      <c r="G126" s="2159"/>
      <c r="H126" s="2159"/>
      <c r="I126" s="2159"/>
      <c r="J126" s="2158" t="s">
        <v>383</v>
      </c>
      <c r="K126" s="2159"/>
      <c r="L126" s="2159"/>
      <c r="M126" s="2159"/>
      <c r="N126" s="2159"/>
      <c r="O126" s="2159"/>
      <c r="P126" s="2159"/>
      <c r="Q126" s="2160"/>
      <c r="R126" s="1583"/>
      <c r="S126" s="1584"/>
      <c r="T126" s="1765">
        <f>+T127+T128</f>
        <v>360</v>
      </c>
      <c r="U126" s="1766"/>
      <c r="V126" s="1767"/>
      <c r="W126" s="1768"/>
      <c r="X126" s="1622"/>
      <c r="Y126" s="1769"/>
      <c r="Z126" s="1770"/>
      <c r="AA126" s="1771"/>
      <c r="AB126" s="1877">
        <f>+AB127+AB128</f>
        <v>360</v>
      </c>
      <c r="AC126" s="1772"/>
      <c r="AD126" s="1773"/>
      <c r="AE126" s="1774"/>
      <c r="AF126" s="1775"/>
      <c r="AG126" s="1775"/>
      <c r="AH126" s="1775"/>
      <c r="AI126" s="1773"/>
      <c r="AJ126" s="1774"/>
      <c r="AK126" s="1774"/>
      <c r="AL126" s="1776"/>
      <c r="AM126" s="1777"/>
      <c r="AN126" s="1778"/>
      <c r="AO126" s="1773"/>
      <c r="AP126" s="1777"/>
      <c r="AQ126" s="1779"/>
      <c r="AR126" s="1777"/>
      <c r="AS126" s="1777"/>
      <c r="AT126" s="1777"/>
      <c r="AU126" s="1777"/>
      <c r="AV126" s="1780"/>
      <c r="AW126" s="1781"/>
      <c r="AX126" s="1781"/>
      <c r="AY126" s="1781"/>
      <c r="AZ126" s="1781"/>
      <c r="BA126" s="1781"/>
      <c r="BB126" s="1780"/>
      <c r="BC126" s="1781"/>
      <c r="BD126" s="1781"/>
      <c r="BE126" s="1781"/>
      <c r="BF126" s="1781"/>
      <c r="BG126" s="1781"/>
      <c r="BH126" s="1589">
        <f>+BL126</f>
        <v>36</v>
      </c>
      <c r="BI126" s="1872"/>
      <c r="BJ126" s="1872"/>
      <c r="BK126" s="1872"/>
      <c r="BL126" s="1590">
        <f>+BL127</f>
        <v>36</v>
      </c>
      <c r="BM126" s="1873"/>
      <c r="BN126" s="1589">
        <f>+BN127</f>
        <v>144</v>
      </c>
      <c r="BO126" s="1872"/>
      <c r="BP126" s="1872"/>
      <c r="BQ126" s="1872"/>
      <c r="BR126" s="1590">
        <f>+BR127</f>
        <v>144</v>
      </c>
      <c r="BS126" s="1874"/>
      <c r="BT126" s="1875"/>
      <c r="BU126" s="1872"/>
      <c r="BV126" s="1872"/>
      <c r="BW126" s="1872"/>
      <c r="BX126" s="1872"/>
      <c r="BY126" s="1876"/>
      <c r="BZ126" s="1872"/>
      <c r="CA126" s="1872"/>
      <c r="CB126" s="1872"/>
      <c r="CC126" s="1872"/>
      <c r="CD126" s="1590">
        <f>+CD127</f>
        <v>72</v>
      </c>
      <c r="CE126" s="1872"/>
      <c r="CF126" s="1872"/>
      <c r="CG126" s="1872"/>
      <c r="CH126" s="1590">
        <f>+CH127</f>
        <v>72</v>
      </c>
      <c r="CI126" s="1872"/>
      <c r="CJ126" s="1589">
        <f>+CJ127+CJ128</f>
        <v>108</v>
      </c>
      <c r="CK126" s="1872"/>
      <c r="CL126" s="1872"/>
      <c r="CM126" s="1589"/>
      <c r="CN126" s="1589">
        <f>+CN127+CN128</f>
        <v>108</v>
      </c>
      <c r="CO126" s="1784"/>
      <c r="CP126" s="20"/>
      <c r="CQ126" s="20"/>
    </row>
    <row r="127" spans="1:95" ht="14.25" customHeight="1" x14ac:dyDescent="0.2">
      <c r="A127" s="1347" t="s">
        <v>29</v>
      </c>
      <c r="B127" s="2634" t="s">
        <v>173</v>
      </c>
      <c r="C127" s="2635"/>
      <c r="D127" s="2635"/>
      <c r="E127" s="2635"/>
      <c r="F127" s="2635"/>
      <c r="G127" s="2635"/>
      <c r="H127" s="2635"/>
      <c r="I127" s="2635"/>
      <c r="J127" s="630"/>
      <c r="K127" s="1278"/>
      <c r="L127" s="1279"/>
      <c r="M127" s="631"/>
      <c r="N127" s="1945"/>
      <c r="O127" s="1946" t="s">
        <v>150</v>
      </c>
      <c r="P127" s="795"/>
      <c r="Q127" s="1461" t="s">
        <v>150</v>
      </c>
      <c r="R127" s="191"/>
      <c r="S127" s="60"/>
      <c r="T127" s="506">
        <f>AB127</f>
        <v>288</v>
      </c>
      <c r="U127" s="967"/>
      <c r="V127" s="960"/>
      <c r="W127" s="898"/>
      <c r="X127" s="1627"/>
      <c r="Y127" s="906"/>
      <c r="Z127" s="517"/>
      <c r="AA127" s="514"/>
      <c r="AB127" s="1203">
        <f>+BN127+CD127+CJ127+BH127</f>
        <v>288</v>
      </c>
      <c r="AC127" s="197"/>
      <c r="AD127" s="198">
        <f t="shared" si="117"/>
        <v>0</v>
      </c>
      <c r="AE127" s="199"/>
      <c r="AF127" s="200"/>
      <c r="AG127" s="200"/>
      <c r="AH127" s="200"/>
      <c r="AI127" s="198">
        <f t="shared" si="118"/>
        <v>0</v>
      </c>
      <c r="AJ127" s="199"/>
      <c r="AK127" s="199"/>
      <c r="AL127" s="201"/>
      <c r="AM127" s="203"/>
      <c r="AN127" s="258"/>
      <c r="AO127" s="198"/>
      <c r="AP127" s="667"/>
      <c r="AQ127" s="707"/>
      <c r="AR127" s="667"/>
      <c r="AS127" s="667"/>
      <c r="AT127" s="667"/>
      <c r="AU127" s="667"/>
      <c r="AV127" s="198"/>
      <c r="AW127" s="200"/>
      <c r="AX127" s="200"/>
      <c r="AY127" s="200"/>
      <c r="AZ127" s="200"/>
      <c r="BA127" s="200"/>
      <c r="BB127" s="198"/>
      <c r="BC127" s="200"/>
      <c r="BD127" s="200"/>
      <c r="BE127" s="200"/>
      <c r="BF127" s="200"/>
      <c r="BG127" s="201"/>
      <c r="BH127" s="808">
        <f>+BL127</f>
        <v>36</v>
      </c>
      <c r="BI127" s="494"/>
      <c r="BJ127" s="494"/>
      <c r="BK127" s="494"/>
      <c r="BL127" s="731">
        <v>36</v>
      </c>
      <c r="BM127" s="497"/>
      <c r="BN127" s="808">
        <f>+BR127</f>
        <v>144</v>
      </c>
      <c r="BO127" s="945"/>
      <c r="BP127" s="945"/>
      <c r="BQ127" s="945"/>
      <c r="BR127" s="1113">
        <v>144</v>
      </c>
      <c r="BS127" s="944"/>
      <c r="BT127" s="1863">
        <f t="shared" si="121"/>
        <v>0</v>
      </c>
      <c r="BU127" s="244"/>
      <c r="BV127" s="244"/>
      <c r="BW127" s="244"/>
      <c r="BX127" s="244"/>
      <c r="BY127" s="795">
        <f t="shared" si="122"/>
        <v>0</v>
      </c>
      <c r="BZ127" s="244"/>
      <c r="CA127" s="244"/>
      <c r="CB127" s="244"/>
      <c r="CC127" s="226"/>
      <c r="CD127" s="1372">
        <f>+CH127</f>
        <v>72</v>
      </c>
      <c r="CE127" s="244"/>
      <c r="CF127" s="244"/>
      <c r="CG127" s="244"/>
      <c r="CH127" s="1510">
        <v>72</v>
      </c>
      <c r="CI127" s="814"/>
      <c r="CJ127" s="1514">
        <f>+CN127</f>
        <v>36</v>
      </c>
      <c r="CK127" s="244"/>
      <c r="CL127" s="244"/>
      <c r="CM127" s="1510"/>
      <c r="CN127" s="1510">
        <v>36</v>
      </c>
      <c r="CO127" s="403"/>
      <c r="CP127" s="19"/>
      <c r="CQ127" s="19"/>
    </row>
    <row r="128" spans="1:95" ht="34.5" customHeight="1" thickBot="1" x14ac:dyDescent="0.25">
      <c r="A128" s="1967" t="s">
        <v>30</v>
      </c>
      <c r="B128" s="2634" t="s">
        <v>201</v>
      </c>
      <c r="C128" s="2635"/>
      <c r="D128" s="2635"/>
      <c r="E128" s="2635"/>
      <c r="F128" s="2635"/>
      <c r="G128" s="2635"/>
      <c r="H128" s="2635"/>
      <c r="I128" s="2635"/>
      <c r="J128" s="637"/>
      <c r="K128" s="1312"/>
      <c r="L128" s="1259"/>
      <c r="M128" s="636"/>
      <c r="N128" s="1046"/>
      <c r="O128" s="2001"/>
      <c r="P128" s="1192"/>
      <c r="Q128" s="647" t="s">
        <v>150</v>
      </c>
      <c r="R128" s="223"/>
      <c r="S128" s="60"/>
      <c r="T128" s="508">
        <f>+AB128</f>
        <v>72</v>
      </c>
      <c r="U128" s="968"/>
      <c r="V128" s="969"/>
      <c r="W128" s="900"/>
      <c r="X128" s="1628"/>
      <c r="Y128" s="908"/>
      <c r="Z128" s="639"/>
      <c r="AA128" s="639"/>
      <c r="AB128" s="1203">
        <f>+BN128+CD128+CJ128</f>
        <v>72</v>
      </c>
      <c r="AC128" s="840"/>
      <c r="AD128" s="270">
        <f t="shared" si="117"/>
        <v>0</v>
      </c>
      <c r="AE128" s="276"/>
      <c r="AF128" s="277"/>
      <c r="AG128" s="277"/>
      <c r="AH128" s="277"/>
      <c r="AI128" s="270">
        <f t="shared" si="118"/>
        <v>0</v>
      </c>
      <c r="AJ128" s="276"/>
      <c r="AK128" s="276"/>
      <c r="AL128" s="278"/>
      <c r="AM128" s="300"/>
      <c r="AN128" s="697"/>
      <c r="AO128" s="270"/>
      <c r="AP128" s="271"/>
      <c r="AQ128" s="717"/>
      <c r="AR128" s="271"/>
      <c r="AS128" s="271"/>
      <c r="AT128" s="271"/>
      <c r="AU128" s="271"/>
      <c r="AV128" s="270"/>
      <c r="AW128" s="277"/>
      <c r="AX128" s="277"/>
      <c r="AY128" s="277"/>
      <c r="AZ128" s="277"/>
      <c r="BA128" s="277"/>
      <c r="BB128" s="270"/>
      <c r="BC128" s="277"/>
      <c r="BD128" s="277"/>
      <c r="BE128" s="277"/>
      <c r="BF128" s="277"/>
      <c r="BG128" s="278"/>
      <c r="BH128" s="990"/>
      <c r="BI128" s="547"/>
      <c r="BJ128" s="547"/>
      <c r="BK128" s="547"/>
      <c r="BL128" s="547"/>
      <c r="BM128" s="548"/>
      <c r="BN128" s="131"/>
      <c r="BO128" s="1058"/>
      <c r="BP128" s="1058"/>
      <c r="BQ128" s="1058"/>
      <c r="BR128" s="1519"/>
      <c r="BS128" s="1318"/>
      <c r="BT128" s="319">
        <f t="shared" si="121"/>
        <v>0</v>
      </c>
      <c r="BU128" s="1864"/>
      <c r="BV128" s="1864"/>
      <c r="BW128" s="1864"/>
      <c r="BX128" s="1864"/>
      <c r="BY128" s="1865">
        <f t="shared" si="122"/>
        <v>0</v>
      </c>
      <c r="BZ128" s="1864"/>
      <c r="CA128" s="1864"/>
      <c r="CB128" s="1864"/>
      <c r="CC128" s="235"/>
      <c r="CD128" s="1866"/>
      <c r="CE128" s="1864"/>
      <c r="CF128" s="1864"/>
      <c r="CG128" s="1864"/>
      <c r="CH128" s="1539"/>
      <c r="CI128" s="1867"/>
      <c r="CJ128" s="1554">
        <f>+CN128</f>
        <v>72</v>
      </c>
      <c r="CK128" s="1864"/>
      <c r="CL128" s="1864"/>
      <c r="CM128" s="1539"/>
      <c r="CN128" s="1539">
        <v>72</v>
      </c>
      <c r="CO128" s="796"/>
      <c r="CP128" s="19"/>
      <c r="CQ128" s="19"/>
    </row>
    <row r="129" spans="1:94" s="19" customFormat="1" ht="42" customHeight="1" thickBot="1" x14ac:dyDescent="0.25">
      <c r="A129" s="1654" t="s">
        <v>312</v>
      </c>
      <c r="B129" s="2172" t="s">
        <v>322</v>
      </c>
      <c r="C129" s="2173"/>
      <c r="D129" s="2173"/>
      <c r="E129" s="2173"/>
      <c r="F129" s="2173"/>
      <c r="G129" s="2173"/>
      <c r="H129" s="2173"/>
      <c r="I129" s="2174"/>
      <c r="J129" s="2182" t="s">
        <v>384</v>
      </c>
      <c r="K129" s="2183"/>
      <c r="L129" s="2183"/>
      <c r="M129" s="2183"/>
      <c r="N129" s="2183"/>
      <c r="O129" s="2183"/>
      <c r="P129" s="2183"/>
      <c r="Q129" s="2184"/>
      <c r="R129" s="1563"/>
      <c r="S129" s="1720"/>
      <c r="T129" s="1721">
        <f>SUM(T131:T135)+T130</f>
        <v>354</v>
      </c>
      <c r="U129" s="1572">
        <f>SUM(U130:U138)</f>
        <v>18</v>
      </c>
      <c r="V129" s="1570">
        <f>+V131+V133+V130</f>
        <v>6</v>
      </c>
      <c r="W129" s="1564">
        <f>SUM(W130:W138)</f>
        <v>0</v>
      </c>
      <c r="X129" s="1585">
        <f>SUM(X130:X135)</f>
        <v>330</v>
      </c>
      <c r="Y129" s="1656">
        <f t="shared" ref="Y129:AC129" si="131">SUM(Y130:Y138)</f>
        <v>128</v>
      </c>
      <c r="Z129" s="1643">
        <f>SUM(Z130:Z138)</f>
        <v>182</v>
      </c>
      <c r="AA129" s="1564">
        <f t="shared" si="131"/>
        <v>20</v>
      </c>
      <c r="AB129" s="1567">
        <f t="shared" si="131"/>
        <v>504</v>
      </c>
      <c r="AC129" s="1657">
        <f t="shared" si="131"/>
        <v>0</v>
      </c>
      <c r="AD129" s="1577">
        <f>SUM(AD130:AD138)</f>
        <v>0</v>
      </c>
      <c r="AE129" s="1600">
        <f>SUM(AE130:AE138)</f>
        <v>0</v>
      </c>
      <c r="AF129" s="1580">
        <f t="shared" ref="AF129:BX129" si="132">SUM(AF130:AF138)</f>
        <v>0</v>
      </c>
      <c r="AG129" s="1598">
        <f t="shared" si="132"/>
        <v>0</v>
      </c>
      <c r="AH129" s="1600">
        <f t="shared" si="132"/>
        <v>0</v>
      </c>
      <c r="AI129" s="1600">
        <f t="shared" si="132"/>
        <v>0</v>
      </c>
      <c r="AJ129" s="1600">
        <f t="shared" si="132"/>
        <v>0</v>
      </c>
      <c r="AK129" s="1600"/>
      <c r="AL129" s="1580">
        <f t="shared" si="132"/>
        <v>0</v>
      </c>
      <c r="AM129" s="1789">
        <f t="shared" si="132"/>
        <v>0</v>
      </c>
      <c r="AN129" s="1596">
        <f t="shared" si="132"/>
        <v>0</v>
      </c>
      <c r="AO129" s="1570">
        <f t="shared" ref="AO129:AU129" si="133">+AO140</f>
        <v>0</v>
      </c>
      <c r="AP129" s="1570">
        <f t="shared" si="133"/>
        <v>0</v>
      </c>
      <c r="AQ129" s="1566">
        <f t="shared" si="133"/>
        <v>0</v>
      </c>
      <c r="AR129" s="1569">
        <f t="shared" si="133"/>
        <v>0</v>
      </c>
      <c r="AS129" s="1570">
        <f t="shared" si="133"/>
        <v>0</v>
      </c>
      <c r="AT129" s="1570">
        <f t="shared" si="133"/>
        <v>0</v>
      </c>
      <c r="AU129" s="1571">
        <f t="shared" si="133"/>
        <v>0</v>
      </c>
      <c r="AV129" s="1589">
        <f t="shared" si="132"/>
        <v>0</v>
      </c>
      <c r="AW129" s="1590">
        <f t="shared" si="132"/>
        <v>0</v>
      </c>
      <c r="AX129" s="1590">
        <v>0</v>
      </c>
      <c r="AY129" s="1590">
        <f t="shared" si="132"/>
        <v>0</v>
      </c>
      <c r="AZ129" s="1590">
        <f t="shared" si="132"/>
        <v>0</v>
      </c>
      <c r="BA129" s="1597">
        <f>SUM(BA130:BA138)</f>
        <v>0</v>
      </c>
      <c r="BB129" s="1789">
        <f t="shared" si="132"/>
        <v>0</v>
      </c>
      <c r="BC129" s="1590">
        <f t="shared" si="132"/>
        <v>0</v>
      </c>
      <c r="BD129" s="1590">
        <v>0</v>
      </c>
      <c r="BE129" s="1590">
        <f t="shared" si="132"/>
        <v>0</v>
      </c>
      <c r="BF129" s="1590">
        <f t="shared" si="132"/>
        <v>0</v>
      </c>
      <c r="BG129" s="1596">
        <f t="shared" si="132"/>
        <v>0</v>
      </c>
      <c r="BH129" s="1732">
        <f>SUM(BH130:BH138)</f>
        <v>0</v>
      </c>
      <c r="BI129" s="1608">
        <f>SUM(BI130:BI138)</f>
        <v>0</v>
      </c>
      <c r="BJ129" s="1608">
        <f>+BJ130+BJ131</f>
        <v>0</v>
      </c>
      <c r="BK129" s="1608">
        <f t="shared" si="132"/>
        <v>0</v>
      </c>
      <c r="BL129" s="1608">
        <f>SUM(BL130:BL138)</f>
        <v>0</v>
      </c>
      <c r="BM129" s="1790">
        <f t="shared" si="132"/>
        <v>0</v>
      </c>
      <c r="BN129" s="1791">
        <f>SUM(BN130:BN138)</f>
        <v>0</v>
      </c>
      <c r="BO129" s="1792">
        <f>SUM(BO130:BO138)</f>
        <v>0</v>
      </c>
      <c r="BP129" s="1792" t="s">
        <v>43</v>
      </c>
      <c r="BQ129" s="1792">
        <f t="shared" si="132"/>
        <v>0</v>
      </c>
      <c r="BR129" s="1792">
        <f t="shared" si="132"/>
        <v>0</v>
      </c>
      <c r="BS129" s="1793">
        <f t="shared" si="132"/>
        <v>0</v>
      </c>
      <c r="BT129" s="1563">
        <f t="shared" si="132"/>
        <v>0</v>
      </c>
      <c r="BU129" s="1794">
        <f t="shared" si="132"/>
        <v>0</v>
      </c>
      <c r="BV129" s="1794">
        <f t="shared" si="132"/>
        <v>0</v>
      </c>
      <c r="BW129" s="1794">
        <f t="shared" si="132"/>
        <v>0</v>
      </c>
      <c r="BX129" s="1794">
        <f t="shared" si="132"/>
        <v>0</v>
      </c>
      <c r="BY129" s="1794">
        <f>SUM(BY130:BY138)</f>
        <v>0</v>
      </c>
      <c r="BZ129" s="1795">
        <f>SUM(BZ130:BZ138)</f>
        <v>0</v>
      </c>
      <c r="CA129" s="1563">
        <f t="shared" ref="CA129:CC129" si="134">SUM(CA130:CA138)</f>
        <v>0</v>
      </c>
      <c r="CB129" s="1795">
        <f t="shared" si="134"/>
        <v>0</v>
      </c>
      <c r="CC129" s="1794">
        <f t="shared" si="134"/>
        <v>0</v>
      </c>
      <c r="CD129" s="1590">
        <f>SUM(CD130:CD135)</f>
        <v>160</v>
      </c>
      <c r="CE129" s="1590">
        <f t="shared" ref="CE129:CI129" si="135">SUM(CE130:CE138)</f>
        <v>0</v>
      </c>
      <c r="CF129" s="1590">
        <f>+CF133</f>
        <v>0</v>
      </c>
      <c r="CG129" s="1590">
        <f t="shared" si="135"/>
        <v>160</v>
      </c>
      <c r="CH129" s="1590">
        <v>0</v>
      </c>
      <c r="CI129" s="1596">
        <f t="shared" si="135"/>
        <v>0</v>
      </c>
      <c r="CJ129" s="1589">
        <f>SUM(CJ130:CJ135)</f>
        <v>194</v>
      </c>
      <c r="CK129" s="1590">
        <f>SUM(CK130:CK138)</f>
        <v>18</v>
      </c>
      <c r="CL129" s="1590">
        <f>+CL130+CL131+CL132</f>
        <v>6</v>
      </c>
      <c r="CM129" s="1590">
        <f>SUM(CM130:CM138)</f>
        <v>170</v>
      </c>
      <c r="CN129" s="1590">
        <f t="shared" ref="CN129:CO129" si="136">SUM(CN130:CN138)</f>
        <v>288</v>
      </c>
      <c r="CO129" s="1597">
        <f t="shared" si="136"/>
        <v>0</v>
      </c>
    </row>
    <row r="130" spans="1:94" ht="11.25" customHeight="1" thickBot="1" x14ac:dyDescent="0.25">
      <c r="A130" s="1796"/>
      <c r="B130" s="2636" t="s">
        <v>50</v>
      </c>
      <c r="C130" s="2637"/>
      <c r="D130" s="2637"/>
      <c r="E130" s="2637"/>
      <c r="F130" s="2637"/>
      <c r="G130" s="2637"/>
      <c r="H130" s="2637"/>
      <c r="I130" s="2637"/>
      <c r="J130" s="1984"/>
      <c r="K130" s="1985"/>
      <c r="L130" s="2002"/>
      <c r="M130" s="2003"/>
      <c r="N130" s="1988"/>
      <c r="O130" s="1989"/>
      <c r="P130" s="1984"/>
      <c r="Q130" s="1696" t="s">
        <v>151</v>
      </c>
      <c r="R130" s="1563"/>
      <c r="S130" s="1655"/>
      <c r="T130" s="1765">
        <f>+CJ130</f>
        <v>12</v>
      </c>
      <c r="U130" s="1797">
        <f>AE130+AJ130+AW130+BC130+BI130+BO130+CK130</f>
        <v>6</v>
      </c>
      <c r="V130" s="1798">
        <f>+CL130</f>
        <v>6</v>
      </c>
      <c r="W130" s="1768"/>
      <c r="X130" s="1622"/>
      <c r="Y130" s="1799"/>
      <c r="Z130" s="1778"/>
      <c r="AA130" s="1778"/>
      <c r="AB130" s="1639"/>
      <c r="AC130" s="1772"/>
      <c r="AD130" s="1800"/>
      <c r="AE130" s="1774"/>
      <c r="AF130" s="1775"/>
      <c r="AG130" s="1775"/>
      <c r="AH130" s="1778"/>
      <c r="AI130" s="1773"/>
      <c r="AJ130" s="1774"/>
      <c r="AK130" s="1774"/>
      <c r="AL130" s="1776"/>
      <c r="AM130" s="1777"/>
      <c r="AN130" s="1778"/>
      <c r="AO130" s="1800"/>
      <c r="AP130" s="1799"/>
      <c r="AQ130" s="1779"/>
      <c r="AR130" s="1799"/>
      <c r="AS130" s="1799"/>
      <c r="AT130" s="1799"/>
      <c r="AU130" s="1799"/>
      <c r="AV130" s="1801"/>
      <c r="AW130" s="1802"/>
      <c r="AX130" s="1802"/>
      <c r="AY130" s="1802"/>
      <c r="AZ130" s="1802"/>
      <c r="BA130" s="1803"/>
      <c r="BB130" s="1801"/>
      <c r="BC130" s="1802"/>
      <c r="BD130" s="1802"/>
      <c r="BE130" s="1802"/>
      <c r="BF130" s="1802"/>
      <c r="BG130" s="1804"/>
      <c r="BH130" s="1805"/>
      <c r="BI130" s="1712"/>
      <c r="BJ130" s="1712"/>
      <c r="BK130" s="1781"/>
      <c r="BL130" s="1783"/>
      <c r="BM130" s="1784"/>
      <c r="BN130" s="1806"/>
      <c r="BO130" s="1807"/>
      <c r="BP130" s="1807"/>
      <c r="BQ130" s="1807"/>
      <c r="BR130" s="1807"/>
      <c r="BS130" s="1804"/>
      <c r="BT130" s="1808"/>
      <c r="BU130" s="1807"/>
      <c r="BV130" s="1807"/>
      <c r="BW130" s="1807"/>
      <c r="BX130" s="1807"/>
      <c r="BY130" s="1807"/>
      <c r="BZ130" s="1804"/>
      <c r="CA130" s="1808"/>
      <c r="CB130" s="1807"/>
      <c r="CC130" s="1809"/>
      <c r="CD130" s="1806"/>
      <c r="CE130" s="1758"/>
      <c r="CF130" s="1758"/>
      <c r="CG130" s="1807"/>
      <c r="CH130" s="1807"/>
      <c r="CI130" s="1804"/>
      <c r="CJ130" s="1788">
        <f>+CK130+CL130</f>
        <v>12</v>
      </c>
      <c r="CK130" s="1709">
        <v>6</v>
      </c>
      <c r="CL130" s="1709">
        <v>6</v>
      </c>
      <c r="CM130" s="1807"/>
      <c r="CN130" s="1807"/>
      <c r="CO130" s="1804"/>
    </row>
    <row r="131" spans="1:94" ht="25.5" customHeight="1" x14ac:dyDescent="0.2">
      <c r="A131" s="1955" t="s">
        <v>397</v>
      </c>
      <c r="B131" s="2201" t="s">
        <v>323</v>
      </c>
      <c r="C131" s="2202"/>
      <c r="D131" s="2202"/>
      <c r="E131" s="2202"/>
      <c r="F131" s="2202"/>
      <c r="G131" s="2202"/>
      <c r="H131" s="2202"/>
      <c r="I131" s="2202"/>
      <c r="J131" s="630"/>
      <c r="K131" s="1494"/>
      <c r="L131" s="1240"/>
      <c r="M131" s="1515"/>
      <c r="N131" s="1240"/>
      <c r="O131" s="624"/>
      <c r="P131" s="2004"/>
      <c r="Q131" s="1883" t="s">
        <v>151</v>
      </c>
      <c r="R131" s="298"/>
      <c r="S131" s="299"/>
      <c r="T131" s="507">
        <f>W131+X131+U131+V131</f>
        <v>114</v>
      </c>
      <c r="U131" s="1380">
        <f>+CK131</f>
        <v>6</v>
      </c>
      <c r="V131" s="1380"/>
      <c r="W131" s="896">
        <f>AH131+AN131+BA131+BG131+BM131+BS131+BX131+CC131</f>
        <v>0</v>
      </c>
      <c r="X131" s="1626">
        <f>+CG131+CM131</f>
        <v>108</v>
      </c>
      <c r="Y131" s="893">
        <f t="shared" ref="Y131" si="137">X131-Z131-AA131</f>
        <v>48</v>
      </c>
      <c r="Z131" s="515">
        <v>60</v>
      </c>
      <c r="AA131" s="515"/>
      <c r="AB131" s="1011"/>
      <c r="AC131" s="938"/>
      <c r="AD131" s="527">
        <f t="shared" ref="AD131:AD138" si="138">AF131+AG131+AH131</f>
        <v>0</v>
      </c>
      <c r="AE131" s="939"/>
      <c r="AF131" s="940"/>
      <c r="AG131" s="940"/>
      <c r="AH131" s="941"/>
      <c r="AI131" s="527">
        <f t="shared" ref="AI131:AI138" si="139">AL131+AM131+AN131</f>
        <v>0</v>
      </c>
      <c r="AJ131" s="939"/>
      <c r="AK131" s="939"/>
      <c r="AL131" s="942"/>
      <c r="AM131" s="943"/>
      <c r="AN131" s="941"/>
      <c r="AO131" s="527"/>
      <c r="AP131" s="940"/>
      <c r="AQ131" s="942"/>
      <c r="AR131" s="932"/>
      <c r="AS131" s="933"/>
      <c r="AT131" s="933"/>
      <c r="AU131" s="934"/>
      <c r="AV131" s="1145"/>
      <c r="AW131" s="1132"/>
      <c r="AX131" s="1132"/>
      <c r="AY131" s="1132"/>
      <c r="AZ131" s="1132"/>
      <c r="BA131" s="1134"/>
      <c r="BB131" s="813"/>
      <c r="BC131" s="945"/>
      <c r="BD131" s="945"/>
      <c r="BE131" s="1331"/>
      <c r="BF131" s="945"/>
      <c r="BG131" s="944"/>
      <c r="BH131" s="813"/>
      <c r="BI131" s="1371"/>
      <c r="BJ131" s="1371"/>
      <c r="BK131" s="1331"/>
      <c r="BL131" s="1330"/>
      <c r="BM131" s="1303"/>
      <c r="BN131" s="813"/>
      <c r="BO131" s="1122"/>
      <c r="BP131" s="1122"/>
      <c r="BQ131" s="1122"/>
      <c r="BR131" s="945"/>
      <c r="BS131" s="944"/>
      <c r="BT131" s="550">
        <f t="shared" ref="BT131:BT138" si="140">BV131+BW131+BX131</f>
        <v>0</v>
      </c>
      <c r="BU131" s="945"/>
      <c r="BV131" s="945"/>
      <c r="BW131" s="945"/>
      <c r="BX131" s="945"/>
      <c r="BY131" s="493">
        <f t="shared" ref="BY131:BY138" si="141">CA131+CB131+CC131</f>
        <v>0</v>
      </c>
      <c r="BZ131" s="944"/>
      <c r="CA131" s="550"/>
      <c r="CB131" s="945"/>
      <c r="CC131" s="946"/>
      <c r="CD131" s="808">
        <f>+CG131+CI131+CE131+CF131</f>
        <v>70</v>
      </c>
      <c r="CE131" s="1513"/>
      <c r="CF131" s="1513"/>
      <c r="CG131" s="1513">
        <v>70</v>
      </c>
      <c r="CH131" s="242"/>
      <c r="CI131" s="947"/>
      <c r="CJ131" s="808">
        <f>+CM131+CO131+CK131+CL131</f>
        <v>44</v>
      </c>
      <c r="CK131" s="1513">
        <v>6</v>
      </c>
      <c r="CL131" s="1513"/>
      <c r="CM131" s="1513">
        <v>38</v>
      </c>
      <c r="CN131" s="242"/>
      <c r="CO131" s="947"/>
    </row>
    <row r="132" spans="1:94" ht="21" customHeight="1" x14ac:dyDescent="0.2">
      <c r="A132" s="1954" t="s">
        <v>398</v>
      </c>
      <c r="B132" s="2201" t="s">
        <v>324</v>
      </c>
      <c r="C132" s="2202"/>
      <c r="D132" s="2202"/>
      <c r="E132" s="2202"/>
      <c r="F132" s="2202"/>
      <c r="G132" s="2202"/>
      <c r="H132" s="2202"/>
      <c r="I132" s="2202"/>
      <c r="J132" s="630"/>
      <c r="K132" s="1494"/>
      <c r="L132" s="1495"/>
      <c r="M132" s="427"/>
      <c r="N132" s="1495"/>
      <c r="O132" s="403"/>
      <c r="P132" s="2004"/>
      <c r="Q132" s="1883" t="s">
        <v>151</v>
      </c>
      <c r="R132" s="298"/>
      <c r="S132" s="299"/>
      <c r="T132" s="507">
        <f>W132+X132+U132+V132</f>
        <v>164</v>
      </c>
      <c r="U132" s="1380">
        <f>+CK132</f>
        <v>6</v>
      </c>
      <c r="V132" s="1380"/>
      <c r="W132" s="896"/>
      <c r="X132" s="1626">
        <f>+CG132+CM132</f>
        <v>158</v>
      </c>
      <c r="Y132" s="893">
        <f t="shared" ref="Y132:Y133" si="142">X132-Z132-AA132</f>
        <v>48</v>
      </c>
      <c r="Z132" s="515">
        <v>90</v>
      </c>
      <c r="AA132" s="2028">
        <v>20</v>
      </c>
      <c r="AB132" s="1348"/>
      <c r="AC132" s="938"/>
      <c r="AD132" s="527"/>
      <c r="AE132" s="939"/>
      <c r="AF132" s="940"/>
      <c r="AG132" s="940"/>
      <c r="AH132" s="941"/>
      <c r="AI132" s="527"/>
      <c r="AJ132" s="939"/>
      <c r="AK132" s="939"/>
      <c r="AL132" s="942"/>
      <c r="AM132" s="943"/>
      <c r="AN132" s="941"/>
      <c r="AO132" s="527"/>
      <c r="AP132" s="940"/>
      <c r="AQ132" s="942"/>
      <c r="AR132" s="527"/>
      <c r="AS132" s="940"/>
      <c r="AT132" s="940"/>
      <c r="AU132" s="942"/>
      <c r="AV132" s="1329"/>
      <c r="AW132" s="1327"/>
      <c r="AX132" s="1327"/>
      <c r="AY132" s="1327"/>
      <c r="AZ132" s="1327"/>
      <c r="BA132" s="1328"/>
      <c r="BB132" s="813"/>
      <c r="BC132" s="945"/>
      <c r="BD132" s="945"/>
      <c r="BE132" s="1331"/>
      <c r="BF132" s="945"/>
      <c r="BG132" s="944"/>
      <c r="BH132" s="813"/>
      <c r="BI132" s="1371"/>
      <c r="BJ132" s="1371"/>
      <c r="BK132" s="1331"/>
      <c r="BL132" s="1330"/>
      <c r="BM132" s="1303"/>
      <c r="BN132" s="813"/>
      <c r="BO132" s="1331"/>
      <c r="BP132" s="1331"/>
      <c r="BQ132" s="1331"/>
      <c r="BR132" s="945"/>
      <c r="BS132" s="944"/>
      <c r="BT132" s="550"/>
      <c r="BU132" s="945"/>
      <c r="BV132" s="945"/>
      <c r="BW132" s="945"/>
      <c r="BX132" s="945"/>
      <c r="BY132" s="493"/>
      <c r="BZ132" s="944"/>
      <c r="CA132" s="550"/>
      <c r="CB132" s="945"/>
      <c r="CC132" s="946"/>
      <c r="CD132" s="808">
        <f>+CG132+CI132+CE132+CF132</f>
        <v>90</v>
      </c>
      <c r="CE132" s="1381"/>
      <c r="CF132" s="1381"/>
      <c r="CG132" s="1513">
        <v>90</v>
      </c>
      <c r="CH132" s="242"/>
      <c r="CI132" s="947"/>
      <c r="CJ132" s="808">
        <f>+CM132+CO132+CK132+CL132</f>
        <v>74</v>
      </c>
      <c r="CK132" s="1513">
        <v>6</v>
      </c>
      <c r="CL132" s="1513"/>
      <c r="CM132" s="1513">
        <v>68</v>
      </c>
      <c r="CN132" s="242"/>
      <c r="CO132" s="947"/>
    </row>
    <row r="133" spans="1:94" ht="20.25" customHeight="1" thickBot="1" x14ac:dyDescent="0.25">
      <c r="A133" s="1954" t="s">
        <v>398</v>
      </c>
      <c r="B133" s="2642" t="s">
        <v>325</v>
      </c>
      <c r="C133" s="2643"/>
      <c r="D133" s="2643"/>
      <c r="E133" s="2643"/>
      <c r="F133" s="2643"/>
      <c r="G133" s="2643"/>
      <c r="H133" s="2643"/>
      <c r="I133" s="2644"/>
      <c r="J133" s="641"/>
      <c r="K133" s="642"/>
      <c r="L133" s="1496"/>
      <c r="M133" s="1516"/>
      <c r="N133" s="1496"/>
      <c r="O133" s="406"/>
      <c r="P133" s="2005"/>
      <c r="Q133" s="1448" t="s">
        <v>150</v>
      </c>
      <c r="R133" s="191"/>
      <c r="S133" s="60"/>
      <c r="T133" s="506">
        <f>+X133+W133</f>
        <v>64</v>
      </c>
      <c r="U133" s="1380"/>
      <c r="V133" s="1380"/>
      <c r="W133" s="895"/>
      <c r="X133" s="1626">
        <f t="shared" ref="X133" si="143">+CG133+CM133</f>
        <v>64</v>
      </c>
      <c r="Y133" s="893">
        <f t="shared" si="142"/>
        <v>32</v>
      </c>
      <c r="Z133" s="515">
        <v>32</v>
      </c>
      <c r="AA133" s="625"/>
      <c r="AB133" s="1012"/>
      <c r="AC133" s="841"/>
      <c r="AD133" s="527">
        <f t="shared" si="138"/>
        <v>0</v>
      </c>
      <c r="AE133" s="528"/>
      <c r="AF133" s="529"/>
      <c r="AG133" s="529"/>
      <c r="AH133" s="530"/>
      <c r="AI133" s="527">
        <f t="shared" si="139"/>
        <v>0</v>
      </c>
      <c r="AJ133" s="528"/>
      <c r="AK133" s="528"/>
      <c r="AL133" s="531"/>
      <c r="AM133" s="532"/>
      <c r="AN133" s="530"/>
      <c r="AO133" s="935"/>
      <c r="AP133" s="529"/>
      <c r="AQ133" s="531"/>
      <c r="AR133" s="935"/>
      <c r="AS133" s="529"/>
      <c r="AT133" s="529"/>
      <c r="AU133" s="531"/>
      <c r="AV133" s="1145"/>
      <c r="AW133" s="1109"/>
      <c r="AX133" s="1109"/>
      <c r="AY133" s="1109"/>
      <c r="AZ133" s="1109"/>
      <c r="BA133" s="1112"/>
      <c r="BB133" s="813"/>
      <c r="BC133" s="494"/>
      <c r="BD133" s="494"/>
      <c r="BE133" s="549"/>
      <c r="BF133" s="494"/>
      <c r="BG133" s="495"/>
      <c r="BH133" s="813"/>
      <c r="BI133" s="549"/>
      <c r="BJ133" s="549"/>
      <c r="BK133" s="549"/>
      <c r="BL133" s="861"/>
      <c r="BM133" s="1295"/>
      <c r="BN133" s="493"/>
      <c r="BO133" s="494"/>
      <c r="BP133" s="494"/>
      <c r="BQ133" s="549"/>
      <c r="BR133" s="494"/>
      <c r="BS133" s="495"/>
      <c r="BT133" s="550">
        <f t="shared" si="140"/>
        <v>0</v>
      </c>
      <c r="BU133" s="494"/>
      <c r="BV133" s="494"/>
      <c r="BW133" s="494"/>
      <c r="BX133" s="494"/>
      <c r="BY133" s="493">
        <f t="shared" si="141"/>
        <v>0</v>
      </c>
      <c r="BZ133" s="495"/>
      <c r="CA133" s="496"/>
      <c r="CB133" s="494"/>
      <c r="CC133" s="497"/>
      <c r="CD133" s="813"/>
      <c r="CE133" s="815"/>
      <c r="CF133" s="815"/>
      <c r="CG133" s="815"/>
      <c r="CH133" s="244"/>
      <c r="CI133" s="814"/>
      <c r="CJ133" s="808">
        <f>+CM133+CO133+CK133+CL133</f>
        <v>64</v>
      </c>
      <c r="CK133" s="244"/>
      <c r="CL133" s="244"/>
      <c r="CM133" s="1510">
        <v>64</v>
      </c>
      <c r="CN133" s="244"/>
      <c r="CO133" s="814"/>
      <c r="CP133" s="101"/>
    </row>
    <row r="134" spans="1:94" ht="13.5" hidden="1" customHeight="1" x14ac:dyDescent="0.2">
      <c r="A134" s="873" t="s">
        <v>47</v>
      </c>
      <c r="B134" s="2199"/>
      <c r="C134" s="2200"/>
      <c r="D134" s="2200"/>
      <c r="E134" s="2200"/>
      <c r="F134" s="2200"/>
      <c r="G134" s="2200"/>
      <c r="H134" s="2200"/>
      <c r="I134" s="2200"/>
      <c r="J134" s="632"/>
      <c r="K134" s="640"/>
      <c r="L134" s="1279"/>
      <c r="M134" s="1494"/>
      <c r="N134" s="630"/>
      <c r="O134" s="631"/>
      <c r="P134" s="1990"/>
      <c r="Q134" s="635"/>
      <c r="R134" s="191"/>
      <c r="S134" s="60"/>
      <c r="T134" s="505">
        <f t="shared" ref="T134:T135" si="144">W134+X134</f>
        <v>0</v>
      </c>
      <c r="U134" s="967">
        <f>AE134+AJ134+AW134+BC134+BI134+BO134+BU134+BZ134</f>
        <v>0</v>
      </c>
      <c r="V134" s="960"/>
      <c r="W134" s="898">
        <f>AH134+AN134+BA134+BG134+BM134+BS134+BX134+CC134</f>
        <v>0</v>
      </c>
      <c r="X134" s="1629">
        <f>AF134+AL134+AY134+BE134+BK134+BQ134+BV134+CA134</f>
        <v>0</v>
      </c>
      <c r="Y134" s="909">
        <f t="shared" ref="Y134:Y135" si="145">X134-Z134-AA134</f>
        <v>0</v>
      </c>
      <c r="Z134" s="517"/>
      <c r="AA134" s="514"/>
      <c r="AB134" s="1010">
        <f>AG134+AM134+AZ134+BF134+BL134+BR134+BW134+CB134</f>
        <v>0</v>
      </c>
      <c r="AC134" s="835"/>
      <c r="AD134" s="518">
        <f t="shared" si="138"/>
        <v>0</v>
      </c>
      <c r="AE134" s="523"/>
      <c r="AF134" s="524"/>
      <c r="AG134" s="524"/>
      <c r="AH134" s="533"/>
      <c r="AI134" s="518">
        <f t="shared" si="139"/>
        <v>0</v>
      </c>
      <c r="AJ134" s="523"/>
      <c r="AK134" s="523"/>
      <c r="AL134" s="525"/>
      <c r="AM134" s="526"/>
      <c r="AN134" s="533"/>
      <c r="AO134" s="936"/>
      <c r="AP134" s="524"/>
      <c r="AQ134" s="525"/>
      <c r="AR134" s="936"/>
      <c r="AS134" s="524"/>
      <c r="AT134" s="524"/>
      <c r="AU134" s="525"/>
      <c r="AV134" s="667"/>
      <c r="AW134" s="200"/>
      <c r="AX134" s="200"/>
      <c r="AY134" s="200"/>
      <c r="AZ134" s="200"/>
      <c r="BA134" s="201"/>
      <c r="BB134" s="198">
        <f t="shared" ref="BB134:BB135" si="146">BE134+BF134+BG134</f>
        <v>0</v>
      </c>
      <c r="BC134" s="200"/>
      <c r="BD134" s="200"/>
      <c r="BE134" s="200"/>
      <c r="BF134" s="200"/>
      <c r="BG134" s="450"/>
      <c r="BH134" s="988"/>
      <c r="BI134" s="979"/>
      <c r="BJ134" s="979"/>
      <c r="BK134" s="979"/>
      <c r="BL134" s="979"/>
      <c r="BM134" s="980"/>
      <c r="BN134" s="448"/>
      <c r="BO134" s="449"/>
      <c r="BP134" s="449"/>
      <c r="BQ134" s="449"/>
      <c r="BR134" s="449"/>
      <c r="BS134" s="450"/>
      <c r="BT134" s="551">
        <f t="shared" si="140"/>
        <v>0</v>
      </c>
      <c r="BU134" s="449"/>
      <c r="BV134" s="449"/>
      <c r="BW134" s="449"/>
      <c r="BX134" s="449"/>
      <c r="BY134" s="448">
        <f t="shared" si="141"/>
        <v>0</v>
      </c>
      <c r="BZ134" s="450"/>
      <c r="CA134" s="451"/>
      <c r="CB134" s="449"/>
      <c r="CC134" s="452"/>
      <c r="CD134" s="448"/>
      <c r="CE134" s="402"/>
      <c r="CF134" s="402"/>
      <c r="CG134" s="402"/>
      <c r="CH134" s="402"/>
      <c r="CI134" s="403"/>
      <c r="CJ134" s="401"/>
      <c r="CK134" s="402"/>
      <c r="CL134" s="402"/>
      <c r="CM134" s="402"/>
      <c r="CN134" s="402"/>
      <c r="CO134" s="403"/>
    </row>
    <row r="135" spans="1:94" ht="13.5" hidden="1" customHeight="1" x14ac:dyDescent="0.2">
      <c r="A135" s="873" t="s">
        <v>48</v>
      </c>
      <c r="B135" s="2199"/>
      <c r="C135" s="2200"/>
      <c r="D135" s="2200"/>
      <c r="E135" s="2200"/>
      <c r="F135" s="2200"/>
      <c r="G135" s="2200"/>
      <c r="H135" s="2200"/>
      <c r="I135" s="2200"/>
      <c r="J135" s="632"/>
      <c r="K135" s="640"/>
      <c r="L135" s="680"/>
      <c r="M135" s="642"/>
      <c r="N135" s="632"/>
      <c r="O135" s="634"/>
      <c r="P135" s="1990"/>
      <c r="Q135" s="635"/>
      <c r="R135" s="191"/>
      <c r="S135" s="60"/>
      <c r="T135" s="505">
        <f t="shared" si="144"/>
        <v>0</v>
      </c>
      <c r="U135" s="967">
        <f>AE135+AJ135+AW135+BC135+BI135+BO135+BU135+BZ135</f>
        <v>0</v>
      </c>
      <c r="V135" s="960"/>
      <c r="W135" s="898">
        <f>AH135+AN135+BA135+BG135+BM135+BS135+BX135+CC135</f>
        <v>0</v>
      </c>
      <c r="X135" s="1629">
        <f>AF135+AL135+AY135+BE135+BK135+BQ135+BV135+CA135</f>
        <v>0</v>
      </c>
      <c r="Y135" s="909">
        <f t="shared" si="145"/>
        <v>0</v>
      </c>
      <c r="Z135" s="517"/>
      <c r="AA135" s="514"/>
      <c r="AB135" s="1010">
        <f>AG135+AM135+AZ135+BF135+BL135+BR135+BW135+CB135</f>
        <v>0</v>
      </c>
      <c r="AC135" s="835"/>
      <c r="AD135" s="518">
        <f t="shared" si="138"/>
        <v>0</v>
      </c>
      <c r="AE135" s="523"/>
      <c r="AF135" s="524"/>
      <c r="AG135" s="524"/>
      <c r="AH135" s="533"/>
      <c r="AI135" s="518">
        <f t="shared" si="139"/>
        <v>0</v>
      </c>
      <c r="AJ135" s="523"/>
      <c r="AK135" s="523"/>
      <c r="AL135" s="525"/>
      <c r="AM135" s="526"/>
      <c r="AN135" s="533"/>
      <c r="AO135" s="936"/>
      <c r="AP135" s="524"/>
      <c r="AQ135" s="525"/>
      <c r="AR135" s="936"/>
      <c r="AS135" s="524"/>
      <c r="AT135" s="524"/>
      <c r="AU135" s="525"/>
      <c r="AV135" s="667"/>
      <c r="AW135" s="200"/>
      <c r="AX135" s="200"/>
      <c r="AY135" s="200"/>
      <c r="AZ135" s="200"/>
      <c r="BA135" s="201"/>
      <c r="BB135" s="198">
        <f t="shared" si="146"/>
        <v>0</v>
      </c>
      <c r="BC135" s="200"/>
      <c r="BD135" s="200"/>
      <c r="BE135" s="200"/>
      <c r="BF135" s="200"/>
      <c r="BG135" s="450"/>
      <c r="BH135" s="988"/>
      <c r="BI135" s="979"/>
      <c r="BJ135" s="979"/>
      <c r="BK135" s="979"/>
      <c r="BL135" s="979"/>
      <c r="BM135" s="980"/>
      <c r="BN135" s="448"/>
      <c r="BO135" s="449"/>
      <c r="BP135" s="449"/>
      <c r="BQ135" s="449"/>
      <c r="BR135" s="449"/>
      <c r="BS135" s="450"/>
      <c r="BT135" s="551">
        <f t="shared" si="140"/>
        <v>0</v>
      </c>
      <c r="BU135" s="449"/>
      <c r="BV135" s="449"/>
      <c r="BW135" s="449"/>
      <c r="BX135" s="449"/>
      <c r="BY135" s="448">
        <f t="shared" si="141"/>
        <v>0</v>
      </c>
      <c r="BZ135" s="450"/>
      <c r="CA135" s="451"/>
      <c r="CB135" s="449"/>
      <c r="CC135" s="452"/>
      <c r="CD135" s="448"/>
      <c r="CE135" s="402"/>
      <c r="CF135" s="402"/>
      <c r="CG135" s="402"/>
      <c r="CH135" s="402"/>
      <c r="CI135" s="403"/>
      <c r="CJ135" s="401"/>
      <c r="CK135" s="402"/>
      <c r="CL135" s="402"/>
      <c r="CM135" s="402"/>
      <c r="CN135" s="402"/>
      <c r="CO135" s="403"/>
    </row>
    <row r="136" spans="1:94" ht="15" customHeight="1" thickBot="1" x14ac:dyDescent="0.25">
      <c r="A136" s="1764"/>
      <c r="B136" s="2158" t="s">
        <v>372</v>
      </c>
      <c r="C136" s="2159"/>
      <c r="D136" s="2159"/>
      <c r="E136" s="2159"/>
      <c r="F136" s="2159"/>
      <c r="G136" s="2159"/>
      <c r="H136" s="2159"/>
      <c r="I136" s="2159"/>
      <c r="J136" s="2158" t="s">
        <v>383</v>
      </c>
      <c r="K136" s="2159"/>
      <c r="L136" s="2159"/>
      <c r="M136" s="2159"/>
      <c r="N136" s="2159"/>
      <c r="O136" s="2159"/>
      <c r="P136" s="2159"/>
      <c r="Q136" s="2160"/>
      <c r="R136" s="1583"/>
      <c r="S136" s="1584"/>
      <c r="T136" s="1765">
        <f>+T137+T138</f>
        <v>252</v>
      </c>
      <c r="U136" s="1766"/>
      <c r="V136" s="1767"/>
      <c r="W136" s="1768"/>
      <c r="X136" s="1622"/>
      <c r="Y136" s="1769"/>
      <c r="Z136" s="1770"/>
      <c r="AA136" s="1771"/>
      <c r="AB136" s="1868">
        <f>+AB137+AB138</f>
        <v>252</v>
      </c>
      <c r="AC136" s="1772"/>
      <c r="AD136" s="1773"/>
      <c r="AE136" s="1774"/>
      <c r="AF136" s="1775"/>
      <c r="AG136" s="1775"/>
      <c r="AH136" s="1775"/>
      <c r="AI136" s="1773"/>
      <c r="AJ136" s="1774"/>
      <c r="AK136" s="1774"/>
      <c r="AL136" s="1776"/>
      <c r="AM136" s="1777"/>
      <c r="AN136" s="1778"/>
      <c r="AO136" s="1773"/>
      <c r="AP136" s="1777"/>
      <c r="AQ136" s="1779"/>
      <c r="AR136" s="1777"/>
      <c r="AS136" s="1777"/>
      <c r="AT136" s="1777"/>
      <c r="AU136" s="1777"/>
      <c r="AV136" s="1780"/>
      <c r="AW136" s="1781"/>
      <c r="AX136" s="1781"/>
      <c r="AY136" s="1781"/>
      <c r="AZ136" s="1781"/>
      <c r="BA136" s="1781"/>
      <c r="BB136" s="1780"/>
      <c r="BC136" s="1781"/>
      <c r="BD136" s="1781"/>
      <c r="BE136" s="1781"/>
      <c r="BF136" s="1781"/>
      <c r="BG136" s="1781"/>
      <c r="BH136" s="1787"/>
      <c r="BI136" s="1783"/>
      <c r="BJ136" s="1783"/>
      <c r="BK136" s="1783"/>
      <c r="BL136" s="1783"/>
      <c r="BM136" s="1783"/>
      <c r="BN136" s="1780"/>
      <c r="BO136" s="1783"/>
      <c r="BP136" s="1783"/>
      <c r="BQ136" s="1783"/>
      <c r="BR136" s="1709"/>
      <c r="BS136" s="1709"/>
      <c r="BT136" s="1788"/>
      <c r="BU136" s="1709"/>
      <c r="BV136" s="1709"/>
      <c r="BW136" s="1709"/>
      <c r="BX136" s="1709"/>
      <c r="BY136" s="1788"/>
      <c r="BZ136" s="1709"/>
      <c r="CA136" s="1709"/>
      <c r="CB136" s="1709"/>
      <c r="CC136" s="1709"/>
      <c r="CD136" s="1788">
        <f>+CD137</f>
        <v>108</v>
      </c>
      <c r="CE136" s="1709"/>
      <c r="CF136" s="1709"/>
      <c r="CG136" s="1709"/>
      <c r="CH136" s="1709">
        <f>+CH137</f>
        <v>108</v>
      </c>
      <c r="CI136" s="1709"/>
      <c r="CJ136" s="1788">
        <f>+CJ137+CJ138</f>
        <v>144</v>
      </c>
      <c r="CK136" s="1709"/>
      <c r="CL136" s="1709"/>
      <c r="CM136" s="1709"/>
      <c r="CN136" s="1709">
        <f>+CN137+CN138</f>
        <v>144</v>
      </c>
      <c r="CO136" s="1784"/>
    </row>
    <row r="137" spans="1:94" ht="13.5" customHeight="1" x14ac:dyDescent="0.2">
      <c r="A137" s="1347" t="s">
        <v>31</v>
      </c>
      <c r="B137" s="2634" t="s">
        <v>173</v>
      </c>
      <c r="C137" s="2635"/>
      <c r="D137" s="2635"/>
      <c r="E137" s="2635"/>
      <c r="F137" s="2635"/>
      <c r="G137" s="2635"/>
      <c r="H137" s="2635"/>
      <c r="I137" s="2635"/>
      <c r="J137" s="632"/>
      <c r="K137" s="640"/>
      <c r="L137" s="680"/>
      <c r="M137" s="642"/>
      <c r="N137" s="1990"/>
      <c r="O137" s="1448" t="s">
        <v>150</v>
      </c>
      <c r="P137" s="1990"/>
      <c r="Q137" s="1448" t="s">
        <v>150</v>
      </c>
      <c r="R137" s="191"/>
      <c r="S137" s="60"/>
      <c r="T137" s="505">
        <f>+AB137</f>
        <v>180</v>
      </c>
      <c r="U137" s="967"/>
      <c r="V137" s="960"/>
      <c r="W137" s="898"/>
      <c r="X137" s="1629"/>
      <c r="Y137" s="909"/>
      <c r="Z137" s="517"/>
      <c r="AA137" s="514"/>
      <c r="AB137" s="1008">
        <f>AG137+AM137+AZ137+BF137+BL137+BR137+BW137+CB137+CH137+CN137</f>
        <v>180</v>
      </c>
      <c r="AC137" s="835"/>
      <c r="AD137" s="518">
        <f t="shared" si="138"/>
        <v>0</v>
      </c>
      <c r="AE137" s="523"/>
      <c r="AF137" s="524"/>
      <c r="AG137" s="524"/>
      <c r="AH137" s="533"/>
      <c r="AI137" s="518">
        <f t="shared" si="139"/>
        <v>0</v>
      </c>
      <c r="AJ137" s="523"/>
      <c r="AK137" s="523"/>
      <c r="AL137" s="525"/>
      <c r="AM137" s="526"/>
      <c r="AN137" s="533"/>
      <c r="AO137" s="936"/>
      <c r="AP137" s="524"/>
      <c r="AQ137" s="525"/>
      <c r="AR137" s="936"/>
      <c r="AS137" s="524"/>
      <c r="AT137" s="524"/>
      <c r="AU137" s="525"/>
      <c r="AV137" s="667"/>
      <c r="AW137" s="200"/>
      <c r="AX137" s="200"/>
      <c r="AY137" s="200"/>
      <c r="AZ137" s="200"/>
      <c r="BA137" s="201"/>
      <c r="BB137" s="198"/>
      <c r="BC137" s="200"/>
      <c r="BD137" s="200"/>
      <c r="BE137" s="200"/>
      <c r="BF137" s="200"/>
      <c r="BG137" s="450"/>
      <c r="BH137" s="989"/>
      <c r="BI137" s="616"/>
      <c r="BJ137" s="616"/>
      <c r="BK137" s="616"/>
      <c r="BL137" s="616"/>
      <c r="BM137" s="860"/>
      <c r="BN137" s="448"/>
      <c r="BO137" s="449"/>
      <c r="BP137" s="449"/>
      <c r="BQ137" s="449"/>
      <c r="BR137" s="283"/>
      <c r="BS137" s="284"/>
      <c r="BT137" s="313">
        <f t="shared" si="140"/>
        <v>0</v>
      </c>
      <c r="BU137" s="283"/>
      <c r="BV137" s="283"/>
      <c r="BW137" s="283"/>
      <c r="BX137" s="283"/>
      <c r="BY137" s="310">
        <f t="shared" si="141"/>
        <v>0</v>
      </c>
      <c r="BZ137" s="284"/>
      <c r="CA137" s="285"/>
      <c r="CB137" s="283"/>
      <c r="CC137" s="694"/>
      <c r="CD137" s="310">
        <f>+CH137</f>
        <v>108</v>
      </c>
      <c r="CE137" s="1509"/>
      <c r="CF137" s="1509"/>
      <c r="CG137" s="1509"/>
      <c r="CH137" s="1509">
        <v>108</v>
      </c>
      <c r="CI137" s="1488"/>
      <c r="CJ137" s="1553">
        <v>72</v>
      </c>
      <c r="CK137" s="1509"/>
      <c r="CL137" s="1509"/>
      <c r="CM137" s="1509"/>
      <c r="CN137" s="1509">
        <v>72</v>
      </c>
      <c r="CO137" s="403"/>
    </row>
    <row r="138" spans="1:94" ht="33" customHeight="1" thickBot="1" x14ac:dyDescent="0.25">
      <c r="A138" s="1967" t="s">
        <v>32</v>
      </c>
      <c r="B138" s="2180" t="s">
        <v>201</v>
      </c>
      <c r="C138" s="2181"/>
      <c r="D138" s="2181"/>
      <c r="E138" s="2181"/>
      <c r="F138" s="2181"/>
      <c r="G138" s="2181"/>
      <c r="H138" s="2181"/>
      <c r="I138" s="2181"/>
      <c r="J138" s="637"/>
      <c r="K138" s="1312"/>
      <c r="L138" s="1313"/>
      <c r="M138" s="643"/>
      <c r="N138" s="2006"/>
      <c r="O138" s="644"/>
      <c r="P138" s="637"/>
      <c r="Q138" s="1449" t="s">
        <v>150</v>
      </c>
      <c r="R138" s="304"/>
      <c r="S138" s="305"/>
      <c r="T138" s="1522">
        <f>AB138</f>
        <v>72</v>
      </c>
      <c r="U138" s="1523"/>
      <c r="V138" s="1524"/>
      <c r="W138" s="1525"/>
      <c r="X138" s="1630"/>
      <c r="Y138" s="914"/>
      <c r="Z138" s="239"/>
      <c r="AA138" s="239"/>
      <c r="AB138" s="1462">
        <f>AG138+AM138+AZ138+BF138+BL138+BR138+BW138+CB138+CH138+CN138</f>
        <v>72</v>
      </c>
      <c r="AC138" s="1526"/>
      <c r="AD138" s="1518">
        <f t="shared" si="138"/>
        <v>0</v>
      </c>
      <c r="AE138" s="1386"/>
      <c r="AF138" s="1387"/>
      <c r="AG138" s="1387"/>
      <c r="AH138" s="1385"/>
      <c r="AI138" s="1518">
        <f t="shared" si="139"/>
        <v>0</v>
      </c>
      <c r="AJ138" s="1386"/>
      <c r="AK138" s="1386"/>
      <c r="AL138" s="1388"/>
      <c r="AM138" s="1384"/>
      <c r="AN138" s="1385"/>
      <c r="AO138" s="1389"/>
      <c r="AP138" s="1387"/>
      <c r="AQ138" s="1388"/>
      <c r="AR138" s="1389"/>
      <c r="AS138" s="1387"/>
      <c r="AT138" s="1387"/>
      <c r="AU138" s="1388"/>
      <c r="AV138" s="1517"/>
      <c r="AW138" s="1387"/>
      <c r="AX138" s="1387"/>
      <c r="AY138" s="1387"/>
      <c r="AZ138" s="1387"/>
      <c r="BA138" s="1388"/>
      <c r="BB138" s="1518"/>
      <c r="BC138" s="1387"/>
      <c r="BD138" s="1387"/>
      <c r="BE138" s="1387"/>
      <c r="BF138" s="1387"/>
      <c r="BG138" s="1318"/>
      <c r="BH138" s="1527"/>
      <c r="BI138" s="1446"/>
      <c r="BJ138" s="1446"/>
      <c r="BK138" s="1446"/>
      <c r="BL138" s="1446"/>
      <c r="BM138" s="1195"/>
      <c r="BN138" s="1317"/>
      <c r="BO138" s="1058"/>
      <c r="BP138" s="1058"/>
      <c r="BQ138" s="1058"/>
      <c r="BR138" s="1058"/>
      <c r="BS138" s="1318"/>
      <c r="BT138" s="1520">
        <f t="shared" si="140"/>
        <v>0</v>
      </c>
      <c r="BU138" s="1058"/>
      <c r="BV138" s="1058"/>
      <c r="BW138" s="1058"/>
      <c r="BX138" s="1058"/>
      <c r="BY138" s="1317">
        <f t="shared" si="141"/>
        <v>0</v>
      </c>
      <c r="BZ138" s="1318"/>
      <c r="CA138" s="1319"/>
      <c r="CB138" s="1058"/>
      <c r="CC138" s="1320"/>
      <c r="CD138" s="1317"/>
      <c r="CE138" s="1521"/>
      <c r="CF138" s="1521"/>
      <c r="CG138" s="1521"/>
      <c r="CH138" s="1521"/>
      <c r="CI138" s="1512"/>
      <c r="CJ138" s="1197">
        <f>+CN138</f>
        <v>72</v>
      </c>
      <c r="CK138" s="1521"/>
      <c r="CL138" s="1521"/>
      <c r="CM138" s="1521"/>
      <c r="CN138" s="1528">
        <v>72</v>
      </c>
      <c r="CO138" s="1512"/>
    </row>
    <row r="139" spans="1:94" s="19" customFormat="1" ht="13.5" hidden="1" customHeight="1" thickBot="1" x14ac:dyDescent="0.25">
      <c r="A139" s="671" t="s">
        <v>41</v>
      </c>
      <c r="B139" s="2191"/>
      <c r="C139" s="2192"/>
      <c r="D139" s="2192"/>
      <c r="E139" s="2192"/>
      <c r="F139" s="2192"/>
      <c r="G139" s="2192"/>
      <c r="H139" s="2192"/>
      <c r="I139" s="2192"/>
      <c r="J139" s="2187"/>
      <c r="K139" s="2187"/>
      <c r="L139" s="2187"/>
      <c r="M139" s="2187"/>
      <c r="N139" s="2188"/>
      <c r="O139" s="2007"/>
      <c r="P139" s="2007"/>
      <c r="Q139" s="2007"/>
      <c r="R139" s="306"/>
      <c r="S139" s="307"/>
      <c r="T139" s="511">
        <f>SUM(T141:T146)</f>
        <v>0</v>
      </c>
      <c r="U139" s="970">
        <f t="shared" ref="U139" si="147">SUM(U140:U146)</f>
        <v>0</v>
      </c>
      <c r="V139" s="970"/>
      <c r="W139" s="309">
        <f>SUM(W140:W146)</f>
        <v>0</v>
      </c>
      <c r="X139" s="1631">
        <f t="shared" ref="X139:AC139" si="148">SUM(X140:X146)</f>
        <v>0</v>
      </c>
      <c r="Y139" s="910">
        <f t="shared" si="148"/>
        <v>0</v>
      </c>
      <c r="Z139" s="308">
        <f t="shared" si="148"/>
        <v>0</v>
      </c>
      <c r="AA139" s="309">
        <f t="shared" si="148"/>
        <v>0</v>
      </c>
      <c r="AB139" s="917">
        <f t="shared" si="148"/>
        <v>0</v>
      </c>
      <c r="AC139" s="842">
        <f t="shared" si="148"/>
        <v>0</v>
      </c>
      <c r="AD139" s="310">
        <f>SUM(AD140:AD146)</f>
        <v>0</v>
      </c>
      <c r="AE139" s="311">
        <f t="shared" ref="AE139:BM139" si="149">SUM(AE140:AE146)</f>
        <v>0</v>
      </c>
      <c r="AF139" s="311">
        <f t="shared" si="149"/>
        <v>0</v>
      </c>
      <c r="AG139" s="311">
        <f t="shared" si="149"/>
        <v>0</v>
      </c>
      <c r="AH139" s="311">
        <f t="shared" si="149"/>
        <v>0</v>
      </c>
      <c r="AI139" s="311">
        <f t="shared" si="149"/>
        <v>0</v>
      </c>
      <c r="AJ139" s="311">
        <f t="shared" si="149"/>
        <v>0</v>
      </c>
      <c r="AK139" s="311"/>
      <c r="AL139" s="312">
        <f t="shared" si="149"/>
        <v>0</v>
      </c>
      <c r="AM139" s="313">
        <f t="shared" si="149"/>
        <v>0</v>
      </c>
      <c r="AN139" s="698">
        <f t="shared" si="149"/>
        <v>0</v>
      </c>
      <c r="AO139" s="310"/>
      <c r="AP139" s="311"/>
      <c r="AQ139" s="312"/>
      <c r="AR139" s="313"/>
      <c r="AS139" s="311"/>
      <c r="AT139" s="311"/>
      <c r="AU139" s="311"/>
      <c r="AV139" s="471">
        <f t="shared" si="149"/>
        <v>0</v>
      </c>
      <c r="AW139" s="471">
        <f t="shared" si="149"/>
        <v>0</v>
      </c>
      <c r="AX139" s="471"/>
      <c r="AY139" s="471">
        <f t="shared" si="149"/>
        <v>0</v>
      </c>
      <c r="AZ139" s="471">
        <f t="shared" si="149"/>
        <v>0</v>
      </c>
      <c r="BA139" s="471">
        <f t="shared" si="149"/>
        <v>0</v>
      </c>
      <c r="BB139" s="471">
        <f t="shared" si="149"/>
        <v>0</v>
      </c>
      <c r="BC139" s="471">
        <f t="shared" si="149"/>
        <v>0</v>
      </c>
      <c r="BD139" s="471"/>
      <c r="BE139" s="471">
        <f t="shared" si="149"/>
        <v>0</v>
      </c>
      <c r="BF139" s="471">
        <f t="shared" si="149"/>
        <v>0</v>
      </c>
      <c r="BG139" s="471">
        <f t="shared" si="149"/>
        <v>0</v>
      </c>
      <c r="BH139" s="991">
        <f t="shared" si="149"/>
        <v>0</v>
      </c>
      <c r="BI139" s="483">
        <f t="shared" si="149"/>
        <v>0</v>
      </c>
      <c r="BJ139" s="483"/>
      <c r="BK139" s="483">
        <f t="shared" si="149"/>
        <v>0</v>
      </c>
      <c r="BL139" s="483">
        <f t="shared" si="149"/>
        <v>0</v>
      </c>
      <c r="BM139" s="483">
        <f t="shared" si="149"/>
        <v>0</v>
      </c>
      <c r="BN139" s="483">
        <f>SUM(BN140:BN146)</f>
        <v>0</v>
      </c>
      <c r="BO139" s="483">
        <f>SUM(BO140:BO146)</f>
        <v>0</v>
      </c>
      <c r="BP139" s="483"/>
      <c r="BQ139" s="483">
        <f t="shared" ref="BQ139:BX139" si="150">SUM(BQ140:BQ146)</f>
        <v>0</v>
      </c>
      <c r="BR139" s="486">
        <f t="shared" si="150"/>
        <v>0</v>
      </c>
      <c r="BS139" s="483">
        <f t="shared" si="150"/>
        <v>0</v>
      </c>
      <c r="BT139" s="430">
        <f t="shared" si="150"/>
        <v>0</v>
      </c>
      <c r="BU139" s="430">
        <f t="shared" si="150"/>
        <v>0</v>
      </c>
      <c r="BV139" s="430">
        <f t="shared" si="150"/>
        <v>0</v>
      </c>
      <c r="BW139" s="430">
        <f t="shared" si="150"/>
        <v>0</v>
      </c>
      <c r="BX139" s="430">
        <f t="shared" si="150"/>
        <v>0</v>
      </c>
      <c r="BY139" s="430">
        <f>SUM(BY140:BY146)</f>
        <v>0</v>
      </c>
      <c r="BZ139" s="430">
        <f>SUM(BZ140:BZ146)</f>
        <v>0</v>
      </c>
      <c r="CA139" s="431">
        <f t="shared" ref="CA139:CI139" si="151">SUM(CA140:CA146)</f>
        <v>0</v>
      </c>
      <c r="CB139" s="432">
        <f t="shared" si="151"/>
        <v>0</v>
      </c>
      <c r="CC139" s="431">
        <f t="shared" si="151"/>
        <v>0</v>
      </c>
      <c r="CD139" s="430">
        <f t="shared" si="151"/>
        <v>0</v>
      </c>
      <c r="CE139" s="430">
        <f t="shared" si="151"/>
        <v>0</v>
      </c>
      <c r="CF139" s="430"/>
      <c r="CG139" s="430">
        <f t="shared" si="151"/>
        <v>0</v>
      </c>
      <c r="CH139" s="430">
        <f t="shared" si="151"/>
        <v>0</v>
      </c>
      <c r="CI139" s="430">
        <f t="shared" si="151"/>
        <v>0</v>
      </c>
      <c r="CJ139" s="430">
        <f>SUM(CJ140:CJ146)</f>
        <v>0</v>
      </c>
      <c r="CK139" s="430">
        <f>SUM(CK140:CK146)</f>
        <v>0</v>
      </c>
      <c r="CL139" s="430"/>
      <c r="CM139" s="430">
        <f t="shared" ref="CM139:CO139" si="152">SUM(CM140:CM146)</f>
        <v>0</v>
      </c>
      <c r="CN139" s="816">
        <f t="shared" si="152"/>
        <v>0</v>
      </c>
      <c r="CO139" s="430">
        <f t="shared" si="152"/>
        <v>0</v>
      </c>
    </row>
    <row r="140" spans="1:94" ht="13.5" hidden="1" customHeight="1" thickBot="1" x14ac:dyDescent="0.25">
      <c r="A140" s="672"/>
      <c r="B140" s="2189" t="s">
        <v>50</v>
      </c>
      <c r="C140" s="2190"/>
      <c r="D140" s="2190"/>
      <c r="E140" s="2190"/>
      <c r="F140" s="2190"/>
      <c r="G140" s="2190"/>
      <c r="H140" s="2190"/>
      <c r="I140" s="2190"/>
      <c r="J140" s="2008"/>
      <c r="K140" s="2008"/>
      <c r="L140" s="2008"/>
      <c r="M140" s="2008"/>
      <c r="N140" s="2008"/>
      <c r="O140" s="2008"/>
      <c r="P140" s="2008"/>
      <c r="Q140" s="2008"/>
      <c r="R140" s="306"/>
      <c r="S140" s="314"/>
      <c r="T140" s="512">
        <f t="shared" ref="T140:T144" si="153">W140+X140</f>
        <v>0</v>
      </c>
      <c r="U140" s="960">
        <f>AE140+AJ140+AW140+BC140+BI140+BO140</f>
        <v>0</v>
      </c>
      <c r="V140" s="960"/>
      <c r="W140" s="901"/>
      <c r="X140" s="1627"/>
      <c r="Y140" s="911"/>
      <c r="Z140" s="315"/>
      <c r="AA140" s="315"/>
      <c r="AB140" s="918"/>
      <c r="AC140" s="843"/>
      <c r="AD140" s="316"/>
      <c r="AE140" s="199"/>
      <c r="AF140" s="200"/>
      <c r="AG140" s="200"/>
      <c r="AH140" s="200"/>
      <c r="AI140" s="200"/>
      <c r="AJ140" s="199"/>
      <c r="AK140" s="199"/>
      <c r="AL140" s="201"/>
      <c r="AM140" s="203"/>
      <c r="AN140" s="258"/>
      <c r="AO140" s="720"/>
      <c r="AP140" s="200"/>
      <c r="AQ140" s="201"/>
      <c r="AR140" s="203"/>
      <c r="AS140" s="200"/>
      <c r="AT140" s="200"/>
      <c r="AU140" s="200"/>
      <c r="AV140" s="467"/>
      <c r="AW140" s="467"/>
      <c r="AX140" s="467"/>
      <c r="AY140" s="467"/>
      <c r="AZ140" s="467"/>
      <c r="BA140" s="467"/>
      <c r="BB140" s="467"/>
      <c r="BC140" s="467"/>
      <c r="BD140" s="467"/>
      <c r="BE140" s="467"/>
      <c r="BF140" s="467"/>
      <c r="BG140" s="467"/>
      <c r="BH140" s="992"/>
      <c r="BI140" s="478"/>
      <c r="BJ140" s="478"/>
      <c r="BK140" s="478"/>
      <c r="BL140" s="478"/>
      <c r="BM140" s="478"/>
      <c r="BN140" s="478"/>
      <c r="BO140" s="479"/>
      <c r="BP140" s="479"/>
      <c r="BQ140" s="478"/>
      <c r="BR140" s="478"/>
      <c r="BS140" s="478"/>
      <c r="BT140" s="433"/>
      <c r="BU140" s="433"/>
      <c r="BV140" s="433"/>
      <c r="BW140" s="433"/>
      <c r="BX140" s="433"/>
      <c r="BY140" s="433"/>
      <c r="BZ140" s="433"/>
      <c r="CA140" s="433"/>
      <c r="CB140" s="433"/>
      <c r="CC140" s="433"/>
      <c r="CD140" s="433"/>
      <c r="CE140" s="433"/>
      <c r="CF140" s="433"/>
      <c r="CG140" s="433"/>
      <c r="CH140" s="433"/>
      <c r="CI140" s="433"/>
      <c r="CJ140" s="433"/>
      <c r="CK140" s="817"/>
      <c r="CL140" s="817"/>
      <c r="CM140" s="433"/>
      <c r="CN140" s="433"/>
      <c r="CO140" s="433"/>
    </row>
    <row r="141" spans="1:94" ht="13.5" hidden="1" customHeight="1" thickBot="1" x14ac:dyDescent="0.25">
      <c r="A141" s="673" t="s">
        <v>42</v>
      </c>
      <c r="B141" s="2638"/>
      <c r="C141" s="2639"/>
      <c r="D141" s="2639"/>
      <c r="E141" s="2639"/>
      <c r="F141" s="2639"/>
      <c r="G141" s="2639"/>
      <c r="H141" s="2639"/>
      <c r="I141" s="2639"/>
      <c r="J141" s="2009"/>
      <c r="K141" s="2009"/>
      <c r="L141" s="2009"/>
      <c r="M141" s="2009"/>
      <c r="N141" s="2009"/>
      <c r="O141" s="2009"/>
      <c r="P141" s="2009"/>
      <c r="Q141" s="2009"/>
      <c r="R141" s="317"/>
      <c r="S141" s="318"/>
      <c r="T141" s="512">
        <f t="shared" si="153"/>
        <v>0</v>
      </c>
      <c r="U141" s="960">
        <f>AE141+AJ141+AW141+BC141+BI141+BO141+BU141+BZ141</f>
        <v>0</v>
      </c>
      <c r="V141" s="960"/>
      <c r="W141" s="379">
        <f>AH141+AN141+BA141+BG141+BM141+BS141+BX141+CC141</f>
        <v>0</v>
      </c>
      <c r="X141" s="1627">
        <f>AF141+AL141+AY141+BE141+BK141+BQ141+BV141+CA141</f>
        <v>0</v>
      </c>
      <c r="Y141" s="1167">
        <f t="shared" ref="Y141:Y144" si="154">X141-Z141-AA141</f>
        <v>0</v>
      </c>
      <c r="Z141" s="1166"/>
      <c r="AA141" s="1166"/>
      <c r="AB141" s="670">
        <f t="shared" ref="AB141:AB146" si="155">AG141+AM141+AZ141+BF141+BL141+BR141+BW141+CB141</f>
        <v>0</v>
      </c>
      <c r="AC141" s="197"/>
      <c r="AD141" s="198">
        <f t="shared" ref="AD141:AD146" si="156">AF141+AG141+AH141</f>
        <v>0</v>
      </c>
      <c r="AE141" s="199"/>
      <c r="AF141" s="200"/>
      <c r="AG141" s="200"/>
      <c r="AH141" s="200"/>
      <c r="AI141" s="198">
        <f t="shared" ref="AI141:AI146" si="157">AL141+AM141+AN141</f>
        <v>0</v>
      </c>
      <c r="AJ141" s="199"/>
      <c r="AK141" s="199"/>
      <c r="AL141" s="201"/>
      <c r="AM141" s="203"/>
      <c r="AN141" s="258"/>
      <c r="AO141" s="198"/>
      <c r="AP141" s="667"/>
      <c r="AQ141" s="707"/>
      <c r="AR141" s="667"/>
      <c r="AS141" s="667"/>
      <c r="AT141" s="667"/>
      <c r="AU141" s="667"/>
      <c r="AV141" s="469">
        <f t="shared" ref="AV141:AV146" si="158">AY141+AZ141+BA141</f>
        <v>0</v>
      </c>
      <c r="AW141" s="467"/>
      <c r="AX141" s="467"/>
      <c r="AY141" s="467"/>
      <c r="AZ141" s="467"/>
      <c r="BA141" s="467"/>
      <c r="BB141" s="469">
        <f t="shared" ref="BB141:BB146" si="159">BE141+BF141+BG141</f>
        <v>0</v>
      </c>
      <c r="BC141" s="467"/>
      <c r="BD141" s="467"/>
      <c r="BE141" s="467"/>
      <c r="BF141" s="467"/>
      <c r="BG141" s="467"/>
      <c r="BH141" s="993">
        <f t="shared" ref="BH141:BH146" si="160">BK141+BL141+BM141</f>
        <v>0</v>
      </c>
      <c r="BI141" s="478"/>
      <c r="BJ141" s="478"/>
      <c r="BK141" s="478"/>
      <c r="BL141" s="478"/>
      <c r="BM141" s="478"/>
      <c r="BN141" s="481">
        <f t="shared" ref="BN141:BN146" si="161">BQ141+BR141+BS141</f>
        <v>0</v>
      </c>
      <c r="BO141" s="478"/>
      <c r="BP141" s="478"/>
      <c r="BQ141" s="478"/>
      <c r="BR141" s="478"/>
      <c r="BS141" s="478"/>
      <c r="BT141" s="401">
        <f t="shared" ref="BT141:BT146" si="162">BV141+BW141+BX141</f>
        <v>0</v>
      </c>
      <c r="BU141" s="402"/>
      <c r="BV141" s="402"/>
      <c r="BW141" s="402"/>
      <c r="BX141" s="402"/>
      <c r="BY141" s="401">
        <f t="shared" ref="BY141:BY146" si="163">CA141+CB141+CC141</f>
        <v>0</v>
      </c>
      <c r="BZ141" s="402"/>
      <c r="CA141" s="402"/>
      <c r="CB141" s="402"/>
      <c r="CC141" s="402"/>
      <c r="CD141" s="401">
        <f t="shared" ref="CD141:CD146" si="164">CG141+CH141+CI141</f>
        <v>0</v>
      </c>
      <c r="CE141" s="402"/>
      <c r="CF141" s="402"/>
      <c r="CG141" s="402"/>
      <c r="CH141" s="402"/>
      <c r="CI141" s="402"/>
      <c r="CJ141" s="401">
        <f t="shared" ref="CJ141:CJ146" si="165">CM141+CN141+CO141</f>
        <v>0</v>
      </c>
      <c r="CK141" s="402"/>
      <c r="CL141" s="402"/>
      <c r="CM141" s="402"/>
      <c r="CN141" s="402"/>
      <c r="CO141" s="402"/>
    </row>
    <row r="142" spans="1:94" ht="14.1" hidden="1" customHeight="1" thickBot="1" x14ac:dyDescent="0.25">
      <c r="A142" s="673" t="s">
        <v>129</v>
      </c>
      <c r="B142" s="2640"/>
      <c r="C142" s="2641"/>
      <c r="D142" s="2641"/>
      <c r="E142" s="2641"/>
      <c r="F142" s="2641"/>
      <c r="G142" s="2641"/>
      <c r="H142" s="2641"/>
      <c r="I142" s="2641"/>
      <c r="J142" s="2009"/>
      <c r="K142" s="2009"/>
      <c r="L142" s="2009"/>
      <c r="M142" s="2009"/>
      <c r="N142" s="2009"/>
      <c r="O142" s="2010"/>
      <c r="P142" s="2010"/>
      <c r="Q142" s="2010"/>
      <c r="R142" s="317"/>
      <c r="S142" s="319"/>
      <c r="T142" s="512">
        <f t="shared" si="153"/>
        <v>0</v>
      </c>
      <c r="U142" s="960">
        <f>AE142+AJ142+AW142+BC142+BI142+BO142+BU142+BZ142</f>
        <v>0</v>
      </c>
      <c r="V142" s="960"/>
      <c r="W142" s="379">
        <f>AH142+AN142+BA142+BG142+BM142+BS142+BX142+CC142</f>
        <v>0</v>
      </c>
      <c r="X142" s="1627">
        <f>AF142+AL142+AY142+BE142+BK142+BQ142+BV142+CA142</f>
        <v>0</v>
      </c>
      <c r="Y142" s="1167">
        <f t="shared" si="154"/>
        <v>0</v>
      </c>
      <c r="Z142" s="1166"/>
      <c r="AA142" s="1166"/>
      <c r="AB142" s="670">
        <f t="shared" si="155"/>
        <v>0</v>
      </c>
      <c r="AC142" s="197"/>
      <c r="AD142" s="198">
        <f t="shared" si="156"/>
        <v>0</v>
      </c>
      <c r="AE142" s="199"/>
      <c r="AF142" s="200"/>
      <c r="AG142" s="200"/>
      <c r="AH142" s="200"/>
      <c r="AI142" s="198">
        <f t="shared" si="157"/>
        <v>0</v>
      </c>
      <c r="AJ142" s="199"/>
      <c r="AK142" s="199"/>
      <c r="AL142" s="201"/>
      <c r="AM142" s="203"/>
      <c r="AN142" s="258"/>
      <c r="AO142" s="198"/>
      <c r="AP142" s="667"/>
      <c r="AQ142" s="707"/>
      <c r="AR142" s="667"/>
      <c r="AS142" s="667"/>
      <c r="AT142" s="667"/>
      <c r="AU142" s="667"/>
      <c r="AV142" s="469">
        <f t="shared" si="158"/>
        <v>0</v>
      </c>
      <c r="AW142" s="467"/>
      <c r="AX142" s="467"/>
      <c r="AY142" s="467"/>
      <c r="AZ142" s="467"/>
      <c r="BA142" s="467"/>
      <c r="BB142" s="469">
        <f t="shared" si="159"/>
        <v>0</v>
      </c>
      <c r="BC142" s="467"/>
      <c r="BD142" s="467"/>
      <c r="BE142" s="467"/>
      <c r="BF142" s="467"/>
      <c r="BG142" s="467"/>
      <c r="BH142" s="993">
        <f t="shared" si="160"/>
        <v>0</v>
      </c>
      <c r="BI142" s="478"/>
      <c r="BJ142" s="478"/>
      <c r="BK142" s="478"/>
      <c r="BL142" s="478"/>
      <c r="BM142" s="478"/>
      <c r="BN142" s="481">
        <f t="shared" si="161"/>
        <v>0</v>
      </c>
      <c r="BO142" s="478"/>
      <c r="BP142" s="478"/>
      <c r="BQ142" s="478"/>
      <c r="BR142" s="478"/>
      <c r="BS142" s="478"/>
      <c r="BT142" s="401">
        <f t="shared" si="162"/>
        <v>0</v>
      </c>
      <c r="BU142" s="402"/>
      <c r="BV142" s="402"/>
      <c r="BW142" s="402"/>
      <c r="BX142" s="402"/>
      <c r="BY142" s="401">
        <f t="shared" si="163"/>
        <v>0</v>
      </c>
      <c r="BZ142" s="402"/>
      <c r="CA142" s="402"/>
      <c r="CB142" s="402"/>
      <c r="CC142" s="402"/>
      <c r="CD142" s="401">
        <f t="shared" si="164"/>
        <v>0</v>
      </c>
      <c r="CE142" s="402"/>
      <c r="CF142" s="402"/>
      <c r="CG142" s="402"/>
      <c r="CH142" s="402"/>
      <c r="CI142" s="402"/>
      <c r="CJ142" s="401">
        <f t="shared" si="165"/>
        <v>0</v>
      </c>
      <c r="CK142" s="402"/>
      <c r="CL142" s="402"/>
      <c r="CM142" s="402"/>
      <c r="CN142" s="402"/>
      <c r="CO142" s="402"/>
    </row>
    <row r="143" spans="1:94" ht="13.5" hidden="1" customHeight="1" thickBot="1" x14ac:dyDescent="0.25">
      <c r="A143" s="673" t="s">
        <v>130</v>
      </c>
      <c r="B143" s="2638"/>
      <c r="C143" s="2639"/>
      <c r="D143" s="2639"/>
      <c r="E143" s="2639"/>
      <c r="F143" s="2639"/>
      <c r="G143" s="2639"/>
      <c r="H143" s="2639"/>
      <c r="I143" s="2639"/>
      <c r="J143" s="2009"/>
      <c r="K143" s="2009"/>
      <c r="L143" s="2009"/>
      <c r="M143" s="2009"/>
      <c r="N143" s="2009"/>
      <c r="O143" s="2010"/>
      <c r="P143" s="2010"/>
      <c r="Q143" s="2010"/>
      <c r="R143" s="317"/>
      <c r="S143" s="319"/>
      <c r="T143" s="512">
        <f t="shared" si="153"/>
        <v>0</v>
      </c>
      <c r="U143" s="960">
        <f>AE143+AJ143+AW143+BC143+BI143+BO143+BU143+BZ143</f>
        <v>0</v>
      </c>
      <c r="V143" s="960"/>
      <c r="W143" s="379">
        <f>AH143+AN143+BA143+BG143+BM143+BS143+BX143+CC143</f>
        <v>0</v>
      </c>
      <c r="X143" s="1627">
        <f>AF143+AL143+AY143+BE143+BK143+BQ143+BV143+CA143</f>
        <v>0</v>
      </c>
      <c r="Y143" s="1167">
        <f t="shared" si="154"/>
        <v>0</v>
      </c>
      <c r="Z143" s="1166"/>
      <c r="AA143" s="1166"/>
      <c r="AB143" s="670">
        <f t="shared" si="155"/>
        <v>0</v>
      </c>
      <c r="AC143" s="197"/>
      <c r="AD143" s="198">
        <f t="shared" si="156"/>
        <v>0</v>
      </c>
      <c r="AE143" s="199"/>
      <c r="AF143" s="200"/>
      <c r="AG143" s="200"/>
      <c r="AH143" s="200"/>
      <c r="AI143" s="198">
        <f t="shared" si="157"/>
        <v>0</v>
      </c>
      <c r="AJ143" s="199"/>
      <c r="AK143" s="199"/>
      <c r="AL143" s="201"/>
      <c r="AM143" s="203"/>
      <c r="AN143" s="258"/>
      <c r="AO143" s="198"/>
      <c r="AP143" s="667"/>
      <c r="AQ143" s="707"/>
      <c r="AR143" s="667"/>
      <c r="AS143" s="667"/>
      <c r="AT143" s="667"/>
      <c r="AU143" s="667"/>
      <c r="AV143" s="469">
        <f t="shared" si="158"/>
        <v>0</v>
      </c>
      <c r="AW143" s="467"/>
      <c r="AX143" s="467"/>
      <c r="AY143" s="467"/>
      <c r="AZ143" s="467"/>
      <c r="BA143" s="467"/>
      <c r="BB143" s="469">
        <f t="shared" si="159"/>
        <v>0</v>
      </c>
      <c r="BC143" s="467"/>
      <c r="BD143" s="467"/>
      <c r="BE143" s="467"/>
      <c r="BF143" s="467"/>
      <c r="BG143" s="467"/>
      <c r="BH143" s="993">
        <f t="shared" si="160"/>
        <v>0</v>
      </c>
      <c r="BI143" s="478"/>
      <c r="BJ143" s="478"/>
      <c r="BK143" s="478"/>
      <c r="BL143" s="478"/>
      <c r="BM143" s="478"/>
      <c r="BN143" s="481">
        <f t="shared" si="161"/>
        <v>0</v>
      </c>
      <c r="BO143" s="478"/>
      <c r="BP143" s="478"/>
      <c r="BQ143" s="478"/>
      <c r="BR143" s="478"/>
      <c r="BS143" s="478"/>
      <c r="BT143" s="401">
        <f t="shared" si="162"/>
        <v>0</v>
      </c>
      <c r="BU143" s="402"/>
      <c r="BV143" s="402"/>
      <c r="BW143" s="402"/>
      <c r="BX143" s="402"/>
      <c r="BY143" s="401">
        <f t="shared" si="163"/>
        <v>0</v>
      </c>
      <c r="BZ143" s="402"/>
      <c r="CA143" s="402"/>
      <c r="CB143" s="402"/>
      <c r="CC143" s="402"/>
      <c r="CD143" s="401">
        <f t="shared" si="164"/>
        <v>0</v>
      </c>
      <c r="CE143" s="402"/>
      <c r="CF143" s="402"/>
      <c r="CG143" s="402"/>
      <c r="CH143" s="402"/>
      <c r="CI143" s="402"/>
      <c r="CJ143" s="401">
        <f t="shared" si="165"/>
        <v>0</v>
      </c>
      <c r="CK143" s="402"/>
      <c r="CL143" s="402"/>
      <c r="CM143" s="402"/>
      <c r="CN143" s="402"/>
      <c r="CO143" s="402"/>
    </row>
    <row r="144" spans="1:94" ht="13.5" hidden="1" customHeight="1" thickBot="1" x14ac:dyDescent="0.25">
      <c r="A144" s="673" t="s">
        <v>131</v>
      </c>
      <c r="B144" s="2638"/>
      <c r="C144" s="2639"/>
      <c r="D144" s="2639"/>
      <c r="E144" s="2639"/>
      <c r="F144" s="2639"/>
      <c r="G144" s="2639"/>
      <c r="H144" s="2639"/>
      <c r="I144" s="2639"/>
      <c r="J144" s="2009"/>
      <c r="K144" s="2009"/>
      <c r="L144" s="2009"/>
      <c r="M144" s="2009"/>
      <c r="N144" s="2009"/>
      <c r="O144" s="2010"/>
      <c r="P144" s="2010"/>
      <c r="Q144" s="2010"/>
      <c r="R144" s="317"/>
      <c r="S144" s="319"/>
      <c r="T144" s="512">
        <f t="shared" si="153"/>
        <v>0</v>
      </c>
      <c r="U144" s="960">
        <f>AE144+AJ144+AW144+BC144+BI144+BO144+BU144+BZ144</f>
        <v>0</v>
      </c>
      <c r="V144" s="960"/>
      <c r="W144" s="379">
        <f>AH144+AN144+BA144+BG144+BM144+BS144+BX144+CC144</f>
        <v>0</v>
      </c>
      <c r="X144" s="1627">
        <f>AF144+AL144+AY144+BE144+BK144+BQ144+BV144+CA144</f>
        <v>0</v>
      </c>
      <c r="Y144" s="1167">
        <f t="shared" si="154"/>
        <v>0</v>
      </c>
      <c r="Z144" s="1166"/>
      <c r="AA144" s="1166"/>
      <c r="AB144" s="670">
        <f t="shared" si="155"/>
        <v>0</v>
      </c>
      <c r="AC144" s="197"/>
      <c r="AD144" s="198">
        <f t="shared" si="156"/>
        <v>0</v>
      </c>
      <c r="AE144" s="199"/>
      <c r="AF144" s="200"/>
      <c r="AG144" s="200"/>
      <c r="AH144" s="200"/>
      <c r="AI144" s="198">
        <f t="shared" si="157"/>
        <v>0</v>
      </c>
      <c r="AJ144" s="199"/>
      <c r="AK144" s="199"/>
      <c r="AL144" s="201"/>
      <c r="AM144" s="203"/>
      <c r="AN144" s="258"/>
      <c r="AO144" s="198"/>
      <c r="AP144" s="667"/>
      <c r="AQ144" s="707"/>
      <c r="AR144" s="667"/>
      <c r="AS144" s="667"/>
      <c r="AT144" s="667"/>
      <c r="AU144" s="667"/>
      <c r="AV144" s="469">
        <f t="shared" si="158"/>
        <v>0</v>
      </c>
      <c r="AW144" s="467"/>
      <c r="AX144" s="467"/>
      <c r="AY144" s="467"/>
      <c r="AZ144" s="467"/>
      <c r="BA144" s="467"/>
      <c r="BB144" s="469">
        <f t="shared" si="159"/>
        <v>0</v>
      </c>
      <c r="BC144" s="467"/>
      <c r="BD144" s="467"/>
      <c r="BE144" s="467"/>
      <c r="BF144" s="467"/>
      <c r="BG144" s="467"/>
      <c r="BH144" s="993">
        <f t="shared" si="160"/>
        <v>0</v>
      </c>
      <c r="BI144" s="478"/>
      <c r="BJ144" s="478"/>
      <c r="BK144" s="478"/>
      <c r="BL144" s="478"/>
      <c r="BM144" s="478"/>
      <c r="BN144" s="481">
        <f t="shared" si="161"/>
        <v>0</v>
      </c>
      <c r="BO144" s="478"/>
      <c r="BP144" s="478"/>
      <c r="BQ144" s="478"/>
      <c r="BR144" s="478"/>
      <c r="BS144" s="478"/>
      <c r="BT144" s="401">
        <f t="shared" si="162"/>
        <v>0</v>
      </c>
      <c r="BU144" s="402"/>
      <c r="BV144" s="402"/>
      <c r="BW144" s="402"/>
      <c r="BX144" s="402"/>
      <c r="BY144" s="401">
        <f t="shared" si="163"/>
        <v>0</v>
      </c>
      <c r="BZ144" s="402"/>
      <c r="CA144" s="402"/>
      <c r="CB144" s="402"/>
      <c r="CC144" s="402"/>
      <c r="CD144" s="401">
        <f t="shared" si="164"/>
        <v>0</v>
      </c>
      <c r="CE144" s="402"/>
      <c r="CF144" s="402"/>
      <c r="CG144" s="402"/>
      <c r="CH144" s="402"/>
      <c r="CI144" s="402"/>
      <c r="CJ144" s="401">
        <f t="shared" si="165"/>
        <v>0</v>
      </c>
      <c r="CK144" s="402"/>
      <c r="CL144" s="402"/>
      <c r="CM144" s="402"/>
      <c r="CN144" s="402"/>
      <c r="CO144" s="402"/>
    </row>
    <row r="145" spans="1:96" ht="14.1" hidden="1" customHeight="1" thickBot="1" x14ac:dyDescent="0.25">
      <c r="A145" s="673" t="s">
        <v>31</v>
      </c>
      <c r="B145" s="2640" t="s">
        <v>26</v>
      </c>
      <c r="C145" s="2641"/>
      <c r="D145" s="2641"/>
      <c r="E145" s="2641"/>
      <c r="F145" s="2641"/>
      <c r="G145" s="2641"/>
      <c r="H145" s="2641"/>
      <c r="I145" s="2641"/>
      <c r="J145" s="2009"/>
      <c r="K145" s="2009"/>
      <c r="L145" s="2009"/>
      <c r="M145" s="2009"/>
      <c r="N145" s="2009"/>
      <c r="O145" s="2009"/>
      <c r="P145" s="2009"/>
      <c r="Q145" s="2009"/>
      <c r="R145" s="317"/>
      <c r="S145" s="319"/>
      <c r="T145" s="512">
        <f>AB145</f>
        <v>0</v>
      </c>
      <c r="U145" s="960"/>
      <c r="V145" s="960"/>
      <c r="W145" s="379"/>
      <c r="X145" s="1627"/>
      <c r="Y145" s="1167"/>
      <c r="Z145" s="1166"/>
      <c r="AA145" s="1166"/>
      <c r="AB145" s="670">
        <f t="shared" si="155"/>
        <v>0</v>
      </c>
      <c r="AC145" s="197"/>
      <c r="AD145" s="198">
        <f t="shared" si="156"/>
        <v>0</v>
      </c>
      <c r="AE145" s="199"/>
      <c r="AF145" s="200"/>
      <c r="AG145" s="200"/>
      <c r="AH145" s="200"/>
      <c r="AI145" s="198">
        <f t="shared" si="157"/>
        <v>0</v>
      </c>
      <c r="AJ145" s="199"/>
      <c r="AK145" s="199"/>
      <c r="AL145" s="201"/>
      <c r="AM145" s="203"/>
      <c r="AN145" s="258"/>
      <c r="AO145" s="198"/>
      <c r="AP145" s="667"/>
      <c r="AQ145" s="707"/>
      <c r="AR145" s="667"/>
      <c r="AS145" s="667"/>
      <c r="AT145" s="667"/>
      <c r="AU145" s="667"/>
      <c r="AV145" s="469">
        <f t="shared" si="158"/>
        <v>0</v>
      </c>
      <c r="AW145" s="467"/>
      <c r="AX145" s="467"/>
      <c r="AY145" s="467"/>
      <c r="AZ145" s="467"/>
      <c r="BA145" s="467"/>
      <c r="BB145" s="469">
        <f t="shared" si="159"/>
        <v>0</v>
      </c>
      <c r="BC145" s="467"/>
      <c r="BD145" s="467"/>
      <c r="BE145" s="467"/>
      <c r="BF145" s="467"/>
      <c r="BG145" s="467"/>
      <c r="BH145" s="993">
        <f t="shared" si="160"/>
        <v>0</v>
      </c>
      <c r="BI145" s="478"/>
      <c r="BJ145" s="478"/>
      <c r="BK145" s="478"/>
      <c r="BL145" s="478"/>
      <c r="BM145" s="478"/>
      <c r="BN145" s="481">
        <f t="shared" si="161"/>
        <v>0</v>
      </c>
      <c r="BO145" s="478"/>
      <c r="BP145" s="478"/>
      <c r="BQ145" s="478"/>
      <c r="BR145" s="478"/>
      <c r="BS145" s="478"/>
      <c r="BT145" s="401">
        <f t="shared" si="162"/>
        <v>0</v>
      </c>
      <c r="BU145" s="402"/>
      <c r="BV145" s="402"/>
      <c r="BW145" s="402"/>
      <c r="BX145" s="402"/>
      <c r="BY145" s="401">
        <f t="shared" si="163"/>
        <v>0</v>
      </c>
      <c r="BZ145" s="402"/>
      <c r="CA145" s="402"/>
      <c r="CB145" s="402"/>
      <c r="CC145" s="402"/>
      <c r="CD145" s="401">
        <f t="shared" si="164"/>
        <v>0</v>
      </c>
      <c r="CE145" s="402"/>
      <c r="CF145" s="402"/>
      <c r="CG145" s="402"/>
      <c r="CH145" s="402"/>
      <c r="CI145" s="402"/>
      <c r="CJ145" s="401">
        <f t="shared" si="165"/>
        <v>0</v>
      </c>
      <c r="CK145" s="402"/>
      <c r="CL145" s="402"/>
      <c r="CM145" s="402"/>
      <c r="CN145" s="402"/>
      <c r="CO145" s="402"/>
    </row>
    <row r="146" spans="1:96" ht="13.5" hidden="1" customHeight="1" thickBot="1" x14ac:dyDescent="0.25">
      <c r="A146" s="674" t="s">
        <v>32</v>
      </c>
      <c r="B146" s="2645" t="s">
        <v>3</v>
      </c>
      <c r="C146" s="2646"/>
      <c r="D146" s="2646"/>
      <c r="E146" s="2646"/>
      <c r="F146" s="2646"/>
      <c r="G146" s="2646"/>
      <c r="H146" s="2646"/>
      <c r="I146" s="2646"/>
      <c r="J146" s="2011"/>
      <c r="K146" s="2011"/>
      <c r="L146" s="2011"/>
      <c r="M146" s="2011"/>
      <c r="N146" s="2011"/>
      <c r="O146" s="2011"/>
      <c r="P146" s="2011"/>
      <c r="Q146" s="2011"/>
      <c r="R146" s="320"/>
      <c r="S146" s="321"/>
      <c r="T146" s="512">
        <f>AB146</f>
        <v>0</v>
      </c>
      <c r="U146" s="963"/>
      <c r="V146" s="963"/>
      <c r="W146" s="902"/>
      <c r="X146" s="1632"/>
      <c r="Y146" s="912"/>
      <c r="Z146" s="262"/>
      <c r="AA146" s="262"/>
      <c r="AB146" s="670">
        <f t="shared" si="155"/>
        <v>0</v>
      </c>
      <c r="AC146" s="681"/>
      <c r="AD146" s="263">
        <f t="shared" si="156"/>
        <v>0</v>
      </c>
      <c r="AE146" s="264"/>
      <c r="AF146" s="265"/>
      <c r="AG146" s="265"/>
      <c r="AH146" s="265"/>
      <c r="AI146" s="263">
        <f t="shared" si="157"/>
        <v>0</v>
      </c>
      <c r="AJ146" s="264"/>
      <c r="AK146" s="264"/>
      <c r="AL146" s="266"/>
      <c r="AM146" s="267"/>
      <c r="AN146" s="268"/>
      <c r="AO146" s="263"/>
      <c r="AP146" s="668"/>
      <c r="AQ146" s="716"/>
      <c r="AR146" s="668"/>
      <c r="AS146" s="668"/>
      <c r="AT146" s="668"/>
      <c r="AU146" s="668"/>
      <c r="AV146" s="473">
        <f t="shared" si="158"/>
        <v>0</v>
      </c>
      <c r="AW146" s="474"/>
      <c r="AX146" s="474"/>
      <c r="AY146" s="474"/>
      <c r="AZ146" s="474"/>
      <c r="BA146" s="474"/>
      <c r="BB146" s="473">
        <f t="shared" si="159"/>
        <v>0</v>
      </c>
      <c r="BC146" s="474"/>
      <c r="BD146" s="474"/>
      <c r="BE146" s="474"/>
      <c r="BF146" s="474"/>
      <c r="BG146" s="474"/>
      <c r="BH146" s="994">
        <f t="shared" si="160"/>
        <v>0</v>
      </c>
      <c r="BI146" s="485"/>
      <c r="BJ146" s="485"/>
      <c r="BK146" s="485"/>
      <c r="BL146" s="485"/>
      <c r="BM146" s="485"/>
      <c r="BN146" s="484">
        <f t="shared" si="161"/>
        <v>0</v>
      </c>
      <c r="BO146" s="485"/>
      <c r="BP146" s="485"/>
      <c r="BQ146" s="485"/>
      <c r="BR146" s="485"/>
      <c r="BS146" s="485"/>
      <c r="BT146" s="407">
        <f t="shared" si="162"/>
        <v>0</v>
      </c>
      <c r="BU146" s="405"/>
      <c r="BV146" s="405"/>
      <c r="BW146" s="405"/>
      <c r="BX146" s="405"/>
      <c r="BY146" s="407">
        <f t="shared" si="163"/>
        <v>0</v>
      </c>
      <c r="BZ146" s="405"/>
      <c r="CA146" s="405"/>
      <c r="CB146" s="405"/>
      <c r="CC146" s="405"/>
      <c r="CD146" s="407">
        <f t="shared" si="164"/>
        <v>0</v>
      </c>
      <c r="CE146" s="405"/>
      <c r="CF146" s="405"/>
      <c r="CG146" s="405"/>
      <c r="CH146" s="405"/>
      <c r="CI146" s="405"/>
      <c r="CJ146" s="407">
        <f t="shared" si="165"/>
        <v>0</v>
      </c>
      <c r="CK146" s="405"/>
      <c r="CL146" s="405"/>
      <c r="CM146" s="405"/>
      <c r="CN146" s="405"/>
      <c r="CO146" s="405"/>
    </row>
    <row r="147" spans="1:96" s="19" customFormat="1" ht="13.5" hidden="1" customHeight="1" thickBot="1" x14ac:dyDescent="0.25">
      <c r="A147" s="671" t="s">
        <v>132</v>
      </c>
      <c r="B147" s="2191"/>
      <c r="C147" s="2192"/>
      <c r="D147" s="2192"/>
      <c r="E147" s="2192"/>
      <c r="F147" s="2192"/>
      <c r="G147" s="2192"/>
      <c r="H147" s="2192"/>
      <c r="I147" s="2192"/>
      <c r="J147" s="2187"/>
      <c r="K147" s="2187"/>
      <c r="L147" s="2187"/>
      <c r="M147" s="2187"/>
      <c r="N147" s="2188"/>
      <c r="O147" s="2007"/>
      <c r="P147" s="2007"/>
      <c r="Q147" s="2007"/>
      <c r="R147" s="306"/>
      <c r="S147" s="307"/>
      <c r="T147" s="511">
        <f>SUM(T149:T154)</f>
        <v>0</v>
      </c>
      <c r="U147" s="970">
        <f t="shared" ref="U147" si="166">SUM(U148:U154)</f>
        <v>0</v>
      </c>
      <c r="V147" s="970"/>
      <c r="W147" s="309">
        <f>SUM(W148:W154)</f>
        <v>0</v>
      </c>
      <c r="X147" s="1631">
        <f t="shared" ref="X147:AC147" si="167">SUM(X148:X154)</f>
        <v>0</v>
      </c>
      <c r="Y147" s="910">
        <f t="shared" si="167"/>
        <v>0</v>
      </c>
      <c r="Z147" s="308">
        <f t="shared" si="167"/>
        <v>0</v>
      </c>
      <c r="AA147" s="309">
        <f t="shared" si="167"/>
        <v>0</v>
      </c>
      <c r="AB147" s="917">
        <f t="shared" si="167"/>
        <v>0</v>
      </c>
      <c r="AC147" s="842">
        <f t="shared" si="167"/>
        <v>0</v>
      </c>
      <c r="AD147" s="322">
        <f>SUM(AD148:AD154)</f>
        <v>0</v>
      </c>
      <c r="AE147" s="283">
        <f t="shared" ref="AE147:BM147" si="168">SUM(AE148:AE154)</f>
        <v>0</v>
      </c>
      <c r="AF147" s="283">
        <f t="shared" si="168"/>
        <v>0</v>
      </c>
      <c r="AG147" s="283">
        <f t="shared" si="168"/>
        <v>0</v>
      </c>
      <c r="AH147" s="283">
        <f t="shared" si="168"/>
        <v>0</v>
      </c>
      <c r="AI147" s="283">
        <f t="shared" si="168"/>
        <v>0</v>
      </c>
      <c r="AJ147" s="283">
        <f t="shared" si="168"/>
        <v>0</v>
      </c>
      <c r="AK147" s="283"/>
      <c r="AL147" s="284">
        <f t="shared" si="168"/>
        <v>0</v>
      </c>
      <c r="AM147" s="285">
        <f t="shared" si="168"/>
        <v>0</v>
      </c>
      <c r="AN147" s="694">
        <f t="shared" si="168"/>
        <v>0</v>
      </c>
      <c r="AO147" s="322"/>
      <c r="AP147" s="283"/>
      <c r="AQ147" s="284"/>
      <c r="AR147" s="285"/>
      <c r="AS147" s="283"/>
      <c r="AT147" s="283"/>
      <c r="AU147" s="283"/>
      <c r="AV147" s="468">
        <f t="shared" si="168"/>
        <v>0</v>
      </c>
      <c r="AW147" s="468">
        <f t="shared" si="168"/>
        <v>0</v>
      </c>
      <c r="AX147" s="468"/>
      <c r="AY147" s="468">
        <f t="shared" si="168"/>
        <v>0</v>
      </c>
      <c r="AZ147" s="468">
        <f t="shared" si="168"/>
        <v>0</v>
      </c>
      <c r="BA147" s="468">
        <f t="shared" si="168"/>
        <v>0</v>
      </c>
      <c r="BB147" s="468">
        <f t="shared" si="168"/>
        <v>0</v>
      </c>
      <c r="BC147" s="468">
        <f t="shared" si="168"/>
        <v>0</v>
      </c>
      <c r="BD147" s="468"/>
      <c r="BE147" s="468">
        <f t="shared" si="168"/>
        <v>0</v>
      </c>
      <c r="BF147" s="468">
        <f t="shared" si="168"/>
        <v>0</v>
      </c>
      <c r="BG147" s="468">
        <f t="shared" si="168"/>
        <v>0</v>
      </c>
      <c r="BH147" s="995">
        <f t="shared" si="168"/>
        <v>0</v>
      </c>
      <c r="BI147" s="479">
        <f t="shared" si="168"/>
        <v>0</v>
      </c>
      <c r="BJ147" s="479"/>
      <c r="BK147" s="479">
        <f t="shared" si="168"/>
        <v>0</v>
      </c>
      <c r="BL147" s="479">
        <f t="shared" si="168"/>
        <v>0</v>
      </c>
      <c r="BM147" s="479">
        <f t="shared" si="168"/>
        <v>0</v>
      </c>
      <c r="BN147" s="479">
        <f>SUM(BN148:BN154)</f>
        <v>0</v>
      </c>
      <c r="BO147" s="479">
        <f>SUM(BO148:BO154)</f>
        <v>0</v>
      </c>
      <c r="BP147" s="479"/>
      <c r="BQ147" s="479">
        <f t="shared" ref="BQ147:BX147" si="169">SUM(BQ148:BQ154)</f>
        <v>0</v>
      </c>
      <c r="BR147" s="487">
        <f t="shared" si="169"/>
        <v>0</v>
      </c>
      <c r="BS147" s="479">
        <f t="shared" si="169"/>
        <v>0</v>
      </c>
      <c r="BT147" s="431">
        <f t="shared" si="169"/>
        <v>0</v>
      </c>
      <c r="BU147" s="431">
        <f t="shared" si="169"/>
        <v>0</v>
      </c>
      <c r="BV147" s="431">
        <f t="shared" si="169"/>
        <v>0</v>
      </c>
      <c r="BW147" s="431">
        <f t="shared" si="169"/>
        <v>0</v>
      </c>
      <c r="BX147" s="431">
        <f t="shared" si="169"/>
        <v>0</v>
      </c>
      <c r="BY147" s="431">
        <f>SUM(BY148:BY154)</f>
        <v>0</v>
      </c>
      <c r="BZ147" s="431">
        <f>SUM(BZ148:BZ154)</f>
        <v>0</v>
      </c>
      <c r="CA147" s="431">
        <f t="shared" ref="CA147:CI147" si="170">SUM(CA148:CA154)</f>
        <v>0</v>
      </c>
      <c r="CB147" s="432">
        <f t="shared" si="170"/>
        <v>0</v>
      </c>
      <c r="CC147" s="431">
        <f t="shared" si="170"/>
        <v>0</v>
      </c>
      <c r="CD147" s="431">
        <f t="shared" si="170"/>
        <v>0</v>
      </c>
      <c r="CE147" s="431">
        <f t="shared" si="170"/>
        <v>0</v>
      </c>
      <c r="CF147" s="431"/>
      <c r="CG147" s="431">
        <f t="shared" si="170"/>
        <v>0</v>
      </c>
      <c r="CH147" s="431">
        <f t="shared" si="170"/>
        <v>0</v>
      </c>
      <c r="CI147" s="431">
        <f t="shared" si="170"/>
        <v>0</v>
      </c>
      <c r="CJ147" s="431">
        <f>SUM(CJ148:CJ154)</f>
        <v>0</v>
      </c>
      <c r="CK147" s="431">
        <f>SUM(CK148:CK154)</f>
        <v>0</v>
      </c>
      <c r="CL147" s="431"/>
      <c r="CM147" s="431">
        <f t="shared" ref="CM147:CO147" si="171">SUM(CM148:CM154)</f>
        <v>0</v>
      </c>
      <c r="CN147" s="432">
        <f t="shared" si="171"/>
        <v>0</v>
      </c>
      <c r="CO147" s="431">
        <f t="shared" si="171"/>
        <v>0</v>
      </c>
    </row>
    <row r="148" spans="1:96" ht="13.5" hidden="1" customHeight="1" thickBot="1" x14ac:dyDescent="0.25">
      <c r="A148" s="672"/>
      <c r="B148" s="2189" t="s">
        <v>50</v>
      </c>
      <c r="C148" s="2190"/>
      <c r="D148" s="2190"/>
      <c r="E148" s="2190"/>
      <c r="F148" s="2190"/>
      <c r="G148" s="2190"/>
      <c r="H148" s="2190"/>
      <c r="I148" s="2190"/>
      <c r="J148" s="2008"/>
      <c r="K148" s="2008"/>
      <c r="L148" s="2008"/>
      <c r="M148" s="2008"/>
      <c r="N148" s="2008"/>
      <c r="O148" s="2008"/>
      <c r="P148" s="2008"/>
      <c r="Q148" s="2008"/>
      <c r="R148" s="306"/>
      <c r="S148" s="314"/>
      <c r="T148" s="512">
        <f t="shared" ref="T148:T152" si="172">W148+X148</f>
        <v>0</v>
      </c>
      <c r="U148" s="960">
        <f>AE148+AJ148+AW148+BC148+BI148+BO148</f>
        <v>0</v>
      </c>
      <c r="V148" s="960"/>
      <c r="W148" s="901"/>
      <c r="X148" s="1627"/>
      <c r="Y148" s="911"/>
      <c r="Z148" s="315"/>
      <c r="AA148" s="315"/>
      <c r="AB148" s="918"/>
      <c r="AC148" s="843"/>
      <c r="AD148" s="316"/>
      <c r="AE148" s="199"/>
      <c r="AF148" s="200"/>
      <c r="AG148" s="200"/>
      <c r="AH148" s="200"/>
      <c r="AI148" s="200"/>
      <c r="AJ148" s="199"/>
      <c r="AK148" s="199"/>
      <c r="AL148" s="201"/>
      <c r="AM148" s="203"/>
      <c r="AN148" s="258"/>
      <c r="AO148" s="720"/>
      <c r="AP148" s="200"/>
      <c r="AQ148" s="201"/>
      <c r="AR148" s="203"/>
      <c r="AS148" s="200"/>
      <c r="AT148" s="200"/>
      <c r="AU148" s="200"/>
      <c r="AV148" s="467"/>
      <c r="AW148" s="467"/>
      <c r="AX148" s="467"/>
      <c r="AY148" s="467"/>
      <c r="AZ148" s="467"/>
      <c r="BA148" s="467"/>
      <c r="BB148" s="467"/>
      <c r="BC148" s="467"/>
      <c r="BD148" s="467"/>
      <c r="BE148" s="467"/>
      <c r="BF148" s="467"/>
      <c r="BG148" s="467"/>
      <c r="BH148" s="992"/>
      <c r="BI148" s="478"/>
      <c r="BJ148" s="478"/>
      <c r="BK148" s="478"/>
      <c r="BL148" s="478"/>
      <c r="BM148" s="478"/>
      <c r="BN148" s="478"/>
      <c r="BO148" s="479"/>
      <c r="BP148" s="479"/>
      <c r="BQ148" s="478"/>
      <c r="BR148" s="478"/>
      <c r="BS148" s="478"/>
      <c r="BT148" s="433"/>
      <c r="BU148" s="433"/>
      <c r="BV148" s="433"/>
      <c r="BW148" s="433"/>
      <c r="BX148" s="433"/>
      <c r="BY148" s="433"/>
      <c r="BZ148" s="433"/>
      <c r="CA148" s="433"/>
      <c r="CB148" s="433"/>
      <c r="CC148" s="433"/>
      <c r="CD148" s="433"/>
      <c r="CE148" s="433"/>
      <c r="CF148" s="433"/>
      <c r="CG148" s="433"/>
      <c r="CH148" s="433"/>
      <c r="CI148" s="433"/>
      <c r="CJ148" s="433"/>
      <c r="CK148" s="817"/>
      <c r="CL148" s="817"/>
      <c r="CM148" s="433"/>
      <c r="CN148" s="433"/>
      <c r="CO148" s="433"/>
    </row>
    <row r="149" spans="1:96" ht="13.5" hidden="1" customHeight="1" thickBot="1" x14ac:dyDescent="0.25">
      <c r="A149" s="673" t="s">
        <v>133</v>
      </c>
      <c r="B149" s="2638"/>
      <c r="C149" s="2639"/>
      <c r="D149" s="2639"/>
      <c r="E149" s="2639"/>
      <c r="F149" s="2639"/>
      <c r="G149" s="2639"/>
      <c r="H149" s="2639"/>
      <c r="I149" s="2639"/>
      <c r="J149" s="2009"/>
      <c r="K149" s="2009"/>
      <c r="L149" s="2009"/>
      <c r="M149" s="2009"/>
      <c r="N149" s="2009"/>
      <c r="O149" s="2009"/>
      <c r="P149" s="2009"/>
      <c r="Q149" s="2009"/>
      <c r="R149" s="317"/>
      <c r="S149" s="318"/>
      <c r="T149" s="512">
        <f t="shared" si="172"/>
        <v>0</v>
      </c>
      <c r="U149" s="960">
        <f>AE149+AJ149+AW149+BC149+BI149+BO149+BU149+BZ149</f>
        <v>0</v>
      </c>
      <c r="V149" s="960"/>
      <c r="W149" s="379">
        <f>AH149+AN149+BA149+BG149+BM149+BS149+BX149+CC149</f>
        <v>0</v>
      </c>
      <c r="X149" s="1627">
        <f>AF149+AL149+AY149+BE149+BK149+BQ149+BV149+CA149</f>
        <v>0</v>
      </c>
      <c r="Y149" s="1167">
        <f t="shared" ref="Y149:Y152" si="173">X149-Z149-AA149</f>
        <v>0</v>
      </c>
      <c r="Z149" s="1166"/>
      <c r="AA149" s="1166"/>
      <c r="AB149" s="670">
        <f t="shared" ref="AB149:AB154" si="174">AG149+AM149+AZ149+BF149+BL149+BR149+BW149+CB149</f>
        <v>0</v>
      </c>
      <c r="AC149" s="197"/>
      <c r="AD149" s="198">
        <f t="shared" ref="AD149:AD154" si="175">AF149+AG149+AH149</f>
        <v>0</v>
      </c>
      <c r="AE149" s="199"/>
      <c r="AF149" s="200"/>
      <c r="AG149" s="200"/>
      <c r="AH149" s="200"/>
      <c r="AI149" s="198">
        <f t="shared" ref="AI149:AI154" si="176">AL149+AM149+AN149</f>
        <v>0</v>
      </c>
      <c r="AJ149" s="199"/>
      <c r="AK149" s="199"/>
      <c r="AL149" s="201"/>
      <c r="AM149" s="203"/>
      <c r="AN149" s="258"/>
      <c r="AO149" s="198"/>
      <c r="AP149" s="667"/>
      <c r="AQ149" s="707"/>
      <c r="AR149" s="667"/>
      <c r="AS149" s="667"/>
      <c r="AT149" s="667"/>
      <c r="AU149" s="667"/>
      <c r="AV149" s="469">
        <f t="shared" ref="AV149:AV154" si="177">AY149+AZ149+BA149</f>
        <v>0</v>
      </c>
      <c r="AW149" s="467"/>
      <c r="AX149" s="467"/>
      <c r="AY149" s="467"/>
      <c r="AZ149" s="467"/>
      <c r="BA149" s="467"/>
      <c r="BB149" s="469">
        <f t="shared" ref="BB149:BB154" si="178">BE149+BF149+BG149</f>
        <v>0</v>
      </c>
      <c r="BC149" s="467"/>
      <c r="BD149" s="467"/>
      <c r="BE149" s="467"/>
      <c r="BF149" s="467"/>
      <c r="BG149" s="467"/>
      <c r="BH149" s="993">
        <f t="shared" ref="BH149:BH154" si="179">BK149+BL149+BM149</f>
        <v>0</v>
      </c>
      <c r="BI149" s="478"/>
      <c r="BJ149" s="478"/>
      <c r="BK149" s="478"/>
      <c r="BL149" s="478"/>
      <c r="BM149" s="478"/>
      <c r="BN149" s="481">
        <f t="shared" ref="BN149:BN154" si="180">BQ149+BR149+BS149</f>
        <v>0</v>
      </c>
      <c r="BO149" s="478"/>
      <c r="BP149" s="478"/>
      <c r="BQ149" s="478"/>
      <c r="BR149" s="478"/>
      <c r="BS149" s="478"/>
      <c r="BT149" s="401">
        <f t="shared" ref="BT149:BT154" si="181">BV149+BW149+BX149</f>
        <v>0</v>
      </c>
      <c r="BU149" s="402"/>
      <c r="BV149" s="402"/>
      <c r="BW149" s="402"/>
      <c r="BX149" s="402"/>
      <c r="BY149" s="401">
        <f t="shared" ref="BY149:BY154" si="182">CA149+CB149+CC149</f>
        <v>0</v>
      </c>
      <c r="BZ149" s="402"/>
      <c r="CA149" s="402"/>
      <c r="CB149" s="402"/>
      <c r="CC149" s="402"/>
      <c r="CD149" s="401">
        <f t="shared" ref="CD149:CD154" si="183">CG149+CH149+CI149</f>
        <v>0</v>
      </c>
      <c r="CE149" s="402"/>
      <c r="CF149" s="402"/>
      <c r="CG149" s="402"/>
      <c r="CH149" s="402"/>
      <c r="CI149" s="402"/>
      <c r="CJ149" s="401">
        <f t="shared" ref="CJ149:CJ154" si="184">CM149+CN149+CO149</f>
        <v>0</v>
      </c>
      <c r="CK149" s="402"/>
      <c r="CL149" s="402"/>
      <c r="CM149" s="402"/>
      <c r="CN149" s="402"/>
      <c r="CO149" s="402"/>
    </row>
    <row r="150" spans="1:96" ht="13.5" hidden="1" customHeight="1" thickBot="1" x14ac:dyDescent="0.25">
      <c r="A150" s="673" t="s">
        <v>134</v>
      </c>
      <c r="B150" s="2640"/>
      <c r="C150" s="2641"/>
      <c r="D150" s="2641"/>
      <c r="E150" s="2641"/>
      <c r="F150" s="2641"/>
      <c r="G150" s="2641"/>
      <c r="H150" s="2641"/>
      <c r="I150" s="2641"/>
      <c r="J150" s="2009"/>
      <c r="K150" s="2009"/>
      <c r="L150" s="2009"/>
      <c r="M150" s="2009"/>
      <c r="N150" s="2009"/>
      <c r="O150" s="2010"/>
      <c r="P150" s="2010"/>
      <c r="Q150" s="2010"/>
      <c r="R150" s="317"/>
      <c r="S150" s="319"/>
      <c r="T150" s="512">
        <f t="shared" si="172"/>
        <v>0</v>
      </c>
      <c r="U150" s="960">
        <f>AE150+AJ150+AW150+BC150+BI150+BO150+BU150+BZ150</f>
        <v>0</v>
      </c>
      <c r="V150" s="960"/>
      <c r="W150" s="379">
        <f>AH150+AN150+BA150+BG150+BM150+BS150+BX150+CC150</f>
        <v>0</v>
      </c>
      <c r="X150" s="1627">
        <f>AF150+AL150+AY150+BE150+BK150+BQ150+BV150+CA150</f>
        <v>0</v>
      </c>
      <c r="Y150" s="1167">
        <f t="shared" si="173"/>
        <v>0</v>
      </c>
      <c r="Z150" s="1166"/>
      <c r="AA150" s="1166"/>
      <c r="AB150" s="670">
        <f t="shared" si="174"/>
        <v>0</v>
      </c>
      <c r="AC150" s="197"/>
      <c r="AD150" s="198">
        <f t="shared" si="175"/>
        <v>0</v>
      </c>
      <c r="AE150" s="199"/>
      <c r="AF150" s="200"/>
      <c r="AG150" s="200"/>
      <c r="AH150" s="200"/>
      <c r="AI150" s="198">
        <f t="shared" si="176"/>
        <v>0</v>
      </c>
      <c r="AJ150" s="199"/>
      <c r="AK150" s="199"/>
      <c r="AL150" s="201"/>
      <c r="AM150" s="203"/>
      <c r="AN150" s="258"/>
      <c r="AO150" s="198"/>
      <c r="AP150" s="667"/>
      <c r="AQ150" s="707"/>
      <c r="AR150" s="667"/>
      <c r="AS150" s="667"/>
      <c r="AT150" s="667"/>
      <c r="AU150" s="667"/>
      <c r="AV150" s="469">
        <f t="shared" si="177"/>
        <v>0</v>
      </c>
      <c r="AW150" s="467"/>
      <c r="AX150" s="467"/>
      <c r="AY150" s="467"/>
      <c r="AZ150" s="467"/>
      <c r="BA150" s="467"/>
      <c r="BB150" s="469">
        <f t="shared" si="178"/>
        <v>0</v>
      </c>
      <c r="BC150" s="467"/>
      <c r="BD150" s="467"/>
      <c r="BE150" s="467"/>
      <c r="BF150" s="467"/>
      <c r="BG150" s="467"/>
      <c r="BH150" s="993">
        <f t="shared" si="179"/>
        <v>0</v>
      </c>
      <c r="BI150" s="478"/>
      <c r="BJ150" s="478"/>
      <c r="BK150" s="478"/>
      <c r="BL150" s="478"/>
      <c r="BM150" s="478"/>
      <c r="BN150" s="481">
        <f t="shared" si="180"/>
        <v>0</v>
      </c>
      <c r="BO150" s="478"/>
      <c r="BP150" s="478"/>
      <c r="BQ150" s="478"/>
      <c r="BR150" s="478"/>
      <c r="BS150" s="478"/>
      <c r="BT150" s="401">
        <f t="shared" si="181"/>
        <v>0</v>
      </c>
      <c r="BU150" s="402"/>
      <c r="BV150" s="402"/>
      <c r="BW150" s="402"/>
      <c r="BX150" s="402"/>
      <c r="BY150" s="401">
        <f t="shared" si="182"/>
        <v>0</v>
      </c>
      <c r="BZ150" s="402"/>
      <c r="CA150" s="402"/>
      <c r="CB150" s="402"/>
      <c r="CC150" s="402"/>
      <c r="CD150" s="401">
        <f t="shared" si="183"/>
        <v>0</v>
      </c>
      <c r="CE150" s="402"/>
      <c r="CF150" s="402"/>
      <c r="CG150" s="402"/>
      <c r="CH150" s="402"/>
      <c r="CI150" s="402"/>
      <c r="CJ150" s="401">
        <f t="shared" si="184"/>
        <v>0</v>
      </c>
      <c r="CK150" s="402"/>
      <c r="CL150" s="402"/>
      <c r="CM150" s="402"/>
      <c r="CN150" s="402"/>
      <c r="CO150" s="402"/>
    </row>
    <row r="151" spans="1:96" ht="13.5" hidden="1" customHeight="1" thickBot="1" x14ac:dyDescent="0.25">
      <c r="A151" s="673" t="s">
        <v>135</v>
      </c>
      <c r="B151" s="2638"/>
      <c r="C151" s="2639"/>
      <c r="D151" s="2639"/>
      <c r="E151" s="2639"/>
      <c r="F151" s="2639"/>
      <c r="G151" s="2639"/>
      <c r="H151" s="2639"/>
      <c r="I151" s="2639"/>
      <c r="J151" s="2009"/>
      <c r="K151" s="2009"/>
      <c r="L151" s="2009"/>
      <c r="M151" s="2009"/>
      <c r="N151" s="2009"/>
      <c r="O151" s="2010"/>
      <c r="P151" s="2010"/>
      <c r="Q151" s="2010"/>
      <c r="R151" s="317"/>
      <c r="S151" s="319"/>
      <c r="T151" s="512">
        <f t="shared" si="172"/>
        <v>0</v>
      </c>
      <c r="U151" s="960">
        <f>AE151+AJ151+AW151+BC151+BI151+BO151+BU151+BZ151</f>
        <v>0</v>
      </c>
      <c r="V151" s="960"/>
      <c r="W151" s="379">
        <f>AH151+AN151+BA151+BG151+BM151+BS151+BX151+CC151</f>
        <v>0</v>
      </c>
      <c r="X151" s="1627">
        <f>AF151+AL151+AY151+BE151+BK151+BQ151+BV151+CA151</f>
        <v>0</v>
      </c>
      <c r="Y151" s="1167">
        <f t="shared" si="173"/>
        <v>0</v>
      </c>
      <c r="Z151" s="1166"/>
      <c r="AA151" s="1166"/>
      <c r="AB151" s="670">
        <f t="shared" si="174"/>
        <v>0</v>
      </c>
      <c r="AC151" s="197"/>
      <c r="AD151" s="198">
        <f t="shared" si="175"/>
        <v>0</v>
      </c>
      <c r="AE151" s="199"/>
      <c r="AF151" s="200"/>
      <c r="AG151" s="200"/>
      <c r="AH151" s="200"/>
      <c r="AI151" s="198">
        <f t="shared" si="176"/>
        <v>0</v>
      </c>
      <c r="AJ151" s="199"/>
      <c r="AK151" s="199"/>
      <c r="AL151" s="201"/>
      <c r="AM151" s="203"/>
      <c r="AN151" s="258"/>
      <c r="AO151" s="198"/>
      <c r="AP151" s="667"/>
      <c r="AQ151" s="707"/>
      <c r="AR151" s="667"/>
      <c r="AS151" s="667"/>
      <c r="AT151" s="667"/>
      <c r="AU151" s="667"/>
      <c r="AV151" s="469">
        <f t="shared" si="177"/>
        <v>0</v>
      </c>
      <c r="AW151" s="467"/>
      <c r="AX151" s="467"/>
      <c r="AY151" s="467"/>
      <c r="AZ151" s="467"/>
      <c r="BA151" s="467"/>
      <c r="BB151" s="469">
        <f t="shared" si="178"/>
        <v>0</v>
      </c>
      <c r="BC151" s="467"/>
      <c r="BD151" s="467"/>
      <c r="BE151" s="467"/>
      <c r="BF151" s="467"/>
      <c r="BG151" s="467"/>
      <c r="BH151" s="993">
        <f t="shared" si="179"/>
        <v>0</v>
      </c>
      <c r="BI151" s="478"/>
      <c r="BJ151" s="478"/>
      <c r="BK151" s="478"/>
      <c r="BL151" s="478"/>
      <c r="BM151" s="478"/>
      <c r="BN151" s="481">
        <f t="shared" si="180"/>
        <v>0</v>
      </c>
      <c r="BO151" s="478"/>
      <c r="BP151" s="478"/>
      <c r="BQ151" s="478"/>
      <c r="BR151" s="478"/>
      <c r="BS151" s="478"/>
      <c r="BT151" s="401">
        <f t="shared" si="181"/>
        <v>0</v>
      </c>
      <c r="BU151" s="402"/>
      <c r="BV151" s="402"/>
      <c r="BW151" s="402"/>
      <c r="BX151" s="402"/>
      <c r="BY151" s="401">
        <f t="shared" si="182"/>
        <v>0</v>
      </c>
      <c r="BZ151" s="402"/>
      <c r="CA151" s="402"/>
      <c r="CB151" s="402"/>
      <c r="CC151" s="402"/>
      <c r="CD151" s="401">
        <f t="shared" si="183"/>
        <v>0</v>
      </c>
      <c r="CE151" s="402"/>
      <c r="CF151" s="402"/>
      <c r="CG151" s="402"/>
      <c r="CH151" s="402"/>
      <c r="CI151" s="402"/>
      <c r="CJ151" s="401">
        <f t="shared" si="184"/>
        <v>0</v>
      </c>
      <c r="CK151" s="402"/>
      <c r="CL151" s="402"/>
      <c r="CM151" s="402"/>
      <c r="CN151" s="402"/>
      <c r="CO151" s="402"/>
    </row>
    <row r="152" spans="1:96" ht="13.5" hidden="1" customHeight="1" thickBot="1" x14ac:dyDescent="0.25">
      <c r="A152" s="673" t="s">
        <v>136</v>
      </c>
      <c r="B152" s="2638"/>
      <c r="C152" s="2639"/>
      <c r="D152" s="2639"/>
      <c r="E152" s="2639"/>
      <c r="F152" s="2639"/>
      <c r="G152" s="2639"/>
      <c r="H152" s="2639"/>
      <c r="I152" s="2639"/>
      <c r="J152" s="2009"/>
      <c r="K152" s="2009"/>
      <c r="L152" s="2009"/>
      <c r="M152" s="2009"/>
      <c r="N152" s="2009"/>
      <c r="O152" s="2010"/>
      <c r="P152" s="2010"/>
      <c r="Q152" s="2010"/>
      <c r="R152" s="317"/>
      <c r="S152" s="319"/>
      <c r="T152" s="512">
        <f t="shared" si="172"/>
        <v>0</v>
      </c>
      <c r="U152" s="960">
        <f>AE152+AJ152+AW152+BC152+BI152+BO152+BU152+BZ152</f>
        <v>0</v>
      </c>
      <c r="V152" s="960"/>
      <c r="W152" s="379">
        <f>AH152+AN152+BA152+BG152+BM152+BS152+BX152+CC152</f>
        <v>0</v>
      </c>
      <c r="X152" s="1627">
        <f>AF152+AL152+AY152+BE152+BK152+BQ152+BV152+CA152</f>
        <v>0</v>
      </c>
      <c r="Y152" s="1167">
        <f t="shared" si="173"/>
        <v>0</v>
      </c>
      <c r="Z152" s="1166"/>
      <c r="AA152" s="1166"/>
      <c r="AB152" s="670">
        <f t="shared" si="174"/>
        <v>0</v>
      </c>
      <c r="AC152" s="197"/>
      <c r="AD152" s="198">
        <f t="shared" si="175"/>
        <v>0</v>
      </c>
      <c r="AE152" s="199"/>
      <c r="AF152" s="200"/>
      <c r="AG152" s="200"/>
      <c r="AH152" s="200"/>
      <c r="AI152" s="198">
        <f t="shared" si="176"/>
        <v>0</v>
      </c>
      <c r="AJ152" s="199"/>
      <c r="AK152" s="199"/>
      <c r="AL152" s="201"/>
      <c r="AM152" s="203"/>
      <c r="AN152" s="258"/>
      <c r="AO152" s="198"/>
      <c r="AP152" s="667"/>
      <c r="AQ152" s="707"/>
      <c r="AR152" s="667"/>
      <c r="AS152" s="667"/>
      <c r="AT152" s="667"/>
      <c r="AU152" s="667"/>
      <c r="AV152" s="469">
        <f t="shared" si="177"/>
        <v>0</v>
      </c>
      <c r="AW152" s="467"/>
      <c r="AX152" s="467"/>
      <c r="AY152" s="467"/>
      <c r="AZ152" s="467"/>
      <c r="BA152" s="467"/>
      <c r="BB152" s="469">
        <f t="shared" si="178"/>
        <v>0</v>
      </c>
      <c r="BC152" s="467"/>
      <c r="BD152" s="467"/>
      <c r="BE152" s="467"/>
      <c r="BF152" s="467"/>
      <c r="BG152" s="467"/>
      <c r="BH152" s="993">
        <f t="shared" si="179"/>
        <v>0</v>
      </c>
      <c r="BI152" s="478"/>
      <c r="BJ152" s="478"/>
      <c r="BK152" s="478"/>
      <c r="BL152" s="478"/>
      <c r="BM152" s="478"/>
      <c r="BN152" s="481">
        <f t="shared" si="180"/>
        <v>0</v>
      </c>
      <c r="BO152" s="478"/>
      <c r="BP152" s="478"/>
      <c r="BQ152" s="478"/>
      <c r="BR152" s="478"/>
      <c r="BS152" s="478"/>
      <c r="BT152" s="401">
        <f t="shared" si="181"/>
        <v>0</v>
      </c>
      <c r="BU152" s="402"/>
      <c r="BV152" s="402"/>
      <c r="BW152" s="402"/>
      <c r="BX152" s="402"/>
      <c r="BY152" s="401">
        <f t="shared" si="182"/>
        <v>0</v>
      </c>
      <c r="BZ152" s="402"/>
      <c r="CA152" s="402"/>
      <c r="CB152" s="402"/>
      <c r="CC152" s="402"/>
      <c r="CD152" s="401">
        <f t="shared" si="183"/>
        <v>0</v>
      </c>
      <c r="CE152" s="402"/>
      <c r="CF152" s="402"/>
      <c r="CG152" s="402"/>
      <c r="CH152" s="402"/>
      <c r="CI152" s="402"/>
      <c r="CJ152" s="401">
        <f t="shared" si="184"/>
        <v>0</v>
      </c>
      <c r="CK152" s="402"/>
      <c r="CL152" s="402"/>
      <c r="CM152" s="402"/>
      <c r="CN152" s="402"/>
      <c r="CO152" s="402"/>
    </row>
    <row r="153" spans="1:96" ht="13.5" hidden="1" customHeight="1" thickBot="1" x14ac:dyDescent="0.25">
      <c r="A153" s="673" t="s">
        <v>31</v>
      </c>
      <c r="B153" s="2640" t="s">
        <v>26</v>
      </c>
      <c r="C153" s="2641"/>
      <c r="D153" s="2641"/>
      <c r="E153" s="2641"/>
      <c r="F153" s="2641"/>
      <c r="G153" s="2641"/>
      <c r="H153" s="2641"/>
      <c r="I153" s="2641"/>
      <c r="J153" s="2009"/>
      <c r="K153" s="2009"/>
      <c r="L153" s="2009"/>
      <c r="M153" s="2009"/>
      <c r="N153" s="2009"/>
      <c r="O153" s="2009"/>
      <c r="P153" s="2009"/>
      <c r="Q153" s="2009"/>
      <c r="R153" s="317"/>
      <c r="S153" s="319"/>
      <c r="T153" s="512">
        <f>AB153</f>
        <v>0</v>
      </c>
      <c r="U153" s="960"/>
      <c r="V153" s="960"/>
      <c r="W153" s="379"/>
      <c r="X153" s="1627"/>
      <c r="Y153" s="1167"/>
      <c r="Z153" s="1166"/>
      <c r="AA153" s="1166"/>
      <c r="AB153" s="670">
        <f t="shared" si="174"/>
        <v>0</v>
      </c>
      <c r="AC153" s="197"/>
      <c r="AD153" s="198">
        <f t="shared" si="175"/>
        <v>0</v>
      </c>
      <c r="AE153" s="199"/>
      <c r="AF153" s="200"/>
      <c r="AG153" s="200"/>
      <c r="AH153" s="200"/>
      <c r="AI153" s="198">
        <f t="shared" si="176"/>
        <v>0</v>
      </c>
      <c r="AJ153" s="199"/>
      <c r="AK153" s="199"/>
      <c r="AL153" s="201"/>
      <c r="AM153" s="203"/>
      <c r="AN153" s="258"/>
      <c r="AO153" s="198"/>
      <c r="AP153" s="667"/>
      <c r="AQ153" s="707"/>
      <c r="AR153" s="667"/>
      <c r="AS153" s="667"/>
      <c r="AT153" s="667"/>
      <c r="AU153" s="667"/>
      <c r="AV153" s="469">
        <f t="shared" si="177"/>
        <v>0</v>
      </c>
      <c r="AW153" s="467"/>
      <c r="AX153" s="467"/>
      <c r="AY153" s="467"/>
      <c r="AZ153" s="467"/>
      <c r="BA153" s="467"/>
      <c r="BB153" s="469">
        <f t="shared" si="178"/>
        <v>0</v>
      </c>
      <c r="BC153" s="467"/>
      <c r="BD153" s="467"/>
      <c r="BE153" s="467"/>
      <c r="BF153" s="467"/>
      <c r="BG153" s="467"/>
      <c r="BH153" s="993">
        <f t="shared" si="179"/>
        <v>0</v>
      </c>
      <c r="BI153" s="478"/>
      <c r="BJ153" s="478"/>
      <c r="BK153" s="478"/>
      <c r="BL153" s="478"/>
      <c r="BM153" s="478"/>
      <c r="BN153" s="481">
        <f t="shared" si="180"/>
        <v>0</v>
      </c>
      <c r="BO153" s="478"/>
      <c r="BP153" s="478"/>
      <c r="BQ153" s="478"/>
      <c r="BR153" s="478"/>
      <c r="BS153" s="478"/>
      <c r="BT153" s="401">
        <f t="shared" si="181"/>
        <v>0</v>
      </c>
      <c r="BU153" s="402"/>
      <c r="BV153" s="402"/>
      <c r="BW153" s="402"/>
      <c r="BX153" s="402"/>
      <c r="BY153" s="401">
        <f t="shared" si="182"/>
        <v>0</v>
      </c>
      <c r="BZ153" s="402"/>
      <c r="CA153" s="402"/>
      <c r="CB153" s="402"/>
      <c r="CC153" s="402"/>
      <c r="CD153" s="401">
        <f t="shared" si="183"/>
        <v>0</v>
      </c>
      <c r="CE153" s="402"/>
      <c r="CF153" s="402"/>
      <c r="CG153" s="402"/>
      <c r="CH153" s="402"/>
      <c r="CI153" s="402"/>
      <c r="CJ153" s="401">
        <f t="shared" si="184"/>
        <v>0</v>
      </c>
      <c r="CK153" s="402"/>
      <c r="CL153" s="402"/>
      <c r="CM153" s="402"/>
      <c r="CN153" s="402"/>
      <c r="CO153" s="402"/>
    </row>
    <row r="154" spans="1:96" ht="13.5" hidden="1" customHeight="1" thickBot="1" x14ac:dyDescent="0.25">
      <c r="A154" s="675" t="s">
        <v>32</v>
      </c>
      <c r="B154" s="2645" t="s">
        <v>3</v>
      </c>
      <c r="C154" s="2646"/>
      <c r="D154" s="2646"/>
      <c r="E154" s="2646"/>
      <c r="F154" s="2646"/>
      <c r="G154" s="2646"/>
      <c r="H154" s="2646"/>
      <c r="I154" s="2646"/>
      <c r="J154" s="2012"/>
      <c r="K154" s="2012"/>
      <c r="L154" s="2012"/>
      <c r="M154" s="2012"/>
      <c r="N154" s="2012"/>
      <c r="O154" s="2012"/>
      <c r="P154" s="2012"/>
      <c r="Q154" s="2012"/>
      <c r="R154" s="323"/>
      <c r="S154" s="319"/>
      <c r="T154" s="513">
        <f>AB154</f>
        <v>0</v>
      </c>
      <c r="U154" s="969"/>
      <c r="V154" s="969"/>
      <c r="W154" s="886"/>
      <c r="X154" s="1628"/>
      <c r="Y154" s="913"/>
      <c r="Z154" s="275"/>
      <c r="AA154" s="275"/>
      <c r="AB154" s="919">
        <f t="shared" si="174"/>
        <v>0</v>
      </c>
      <c r="AC154" s="840"/>
      <c r="AD154" s="270">
        <f t="shared" si="175"/>
        <v>0</v>
      </c>
      <c r="AE154" s="276"/>
      <c r="AF154" s="277"/>
      <c r="AG154" s="277"/>
      <c r="AH154" s="277"/>
      <c r="AI154" s="270">
        <f t="shared" si="176"/>
        <v>0</v>
      </c>
      <c r="AJ154" s="276"/>
      <c r="AK154" s="276"/>
      <c r="AL154" s="278"/>
      <c r="AM154" s="300"/>
      <c r="AN154" s="697"/>
      <c r="AO154" s="270"/>
      <c r="AP154" s="271"/>
      <c r="AQ154" s="717"/>
      <c r="AR154" s="271"/>
      <c r="AS154" s="271"/>
      <c r="AT154" s="271"/>
      <c r="AU154" s="271"/>
      <c r="AV154" s="470">
        <f t="shared" si="177"/>
        <v>0</v>
      </c>
      <c r="AW154" s="472"/>
      <c r="AX154" s="472"/>
      <c r="AY154" s="472"/>
      <c r="AZ154" s="472"/>
      <c r="BA154" s="472"/>
      <c r="BB154" s="470">
        <f t="shared" si="178"/>
        <v>0</v>
      </c>
      <c r="BC154" s="472"/>
      <c r="BD154" s="472"/>
      <c r="BE154" s="472"/>
      <c r="BF154" s="472"/>
      <c r="BG154" s="472"/>
      <c r="BH154" s="984">
        <f t="shared" si="179"/>
        <v>0</v>
      </c>
      <c r="BI154" s="482"/>
      <c r="BJ154" s="482"/>
      <c r="BK154" s="482"/>
      <c r="BL154" s="482"/>
      <c r="BM154" s="482"/>
      <c r="BN154" s="480">
        <f t="shared" si="180"/>
        <v>0</v>
      </c>
      <c r="BO154" s="482"/>
      <c r="BP154" s="482"/>
      <c r="BQ154" s="482"/>
      <c r="BR154" s="482"/>
      <c r="BS154" s="482"/>
      <c r="BT154" s="408">
        <f t="shared" si="181"/>
        <v>0</v>
      </c>
      <c r="BU154" s="404"/>
      <c r="BV154" s="404"/>
      <c r="BW154" s="404"/>
      <c r="BX154" s="404"/>
      <c r="BY154" s="408">
        <f t="shared" si="182"/>
        <v>0</v>
      </c>
      <c r="BZ154" s="404"/>
      <c r="CA154" s="404"/>
      <c r="CB154" s="404"/>
      <c r="CC154" s="404"/>
      <c r="CD154" s="408">
        <f t="shared" si="183"/>
        <v>0</v>
      </c>
      <c r="CE154" s="404"/>
      <c r="CF154" s="404"/>
      <c r="CG154" s="404"/>
      <c r="CH154" s="404"/>
      <c r="CI154" s="404"/>
      <c r="CJ154" s="408">
        <f t="shared" si="184"/>
        <v>0</v>
      </c>
      <c r="CK154" s="404"/>
      <c r="CL154" s="404"/>
      <c r="CM154" s="404"/>
      <c r="CN154" s="404"/>
      <c r="CO154" s="404"/>
    </row>
    <row r="155" spans="1:96" s="19" customFormat="1" ht="52.5" customHeight="1" thickBot="1" x14ac:dyDescent="0.25">
      <c r="A155" s="2172" t="s">
        <v>380</v>
      </c>
      <c r="B155" s="2173"/>
      <c r="C155" s="2173"/>
      <c r="D155" s="2173"/>
      <c r="E155" s="2173"/>
      <c r="F155" s="2173"/>
      <c r="G155" s="2173"/>
      <c r="H155" s="2173"/>
      <c r="I155" s="2174"/>
      <c r="J155" s="2182" t="s">
        <v>386</v>
      </c>
      <c r="K155" s="2183"/>
      <c r="L155" s="2183"/>
      <c r="M155" s="2183"/>
      <c r="N155" s="2183"/>
      <c r="O155" s="2183"/>
      <c r="P155" s="2183"/>
      <c r="Q155" s="2184"/>
      <c r="R155" s="1563"/>
      <c r="S155" s="1655"/>
      <c r="T155" s="1721">
        <f>+T156+T157+T159</f>
        <v>236</v>
      </c>
      <c r="U155" s="1656">
        <f>SUM(U156:U162)</f>
        <v>12</v>
      </c>
      <c r="V155" s="1643">
        <f>+V157+V156</f>
        <v>12</v>
      </c>
      <c r="W155" s="1564">
        <f>SUM(W158:W162)+W157</f>
        <v>2</v>
      </c>
      <c r="X155" s="1585">
        <f>SUM(X158:X159)+X157</f>
        <v>210</v>
      </c>
      <c r="Y155" s="1723">
        <f>+Y157+Y159</f>
        <v>76</v>
      </c>
      <c r="Z155" s="1723">
        <f>+Z157+Z159</f>
        <v>134</v>
      </c>
      <c r="AA155" s="1722">
        <f t="shared" ref="AA155:AC155" si="185">SUM(AA158:AA162)</f>
        <v>0</v>
      </c>
      <c r="AB155" s="1567">
        <v>0</v>
      </c>
      <c r="AC155" s="1810">
        <f t="shared" si="185"/>
        <v>0</v>
      </c>
      <c r="AD155" s="1811">
        <f>SUM(AD156:AD162)</f>
        <v>0</v>
      </c>
      <c r="AE155" s="1812">
        <f>SUM(AE156:AE163)</f>
        <v>0</v>
      </c>
      <c r="AF155" s="1812">
        <f>SUM(AF156:AF163)</f>
        <v>0</v>
      </c>
      <c r="AG155" s="1812">
        <f>SUM(AG156:AG163)</f>
        <v>0</v>
      </c>
      <c r="AH155" s="1812">
        <f>SUM(AH156:AH163)</f>
        <v>0</v>
      </c>
      <c r="AI155" s="1811">
        <f>SUM(AI156:AI162)</f>
        <v>0</v>
      </c>
      <c r="AJ155" s="1812">
        <f>SUM(AJ156:AJ163)</f>
        <v>0</v>
      </c>
      <c r="AK155" s="1812"/>
      <c r="AL155" s="1813">
        <f>SUM(AL156:AL163)</f>
        <v>0</v>
      </c>
      <c r="AM155" s="1814">
        <f>SUM(AM156:AM163)</f>
        <v>0</v>
      </c>
      <c r="AN155" s="1815">
        <f>SUM(AN156:AN163)</f>
        <v>0</v>
      </c>
      <c r="AO155" s="1570">
        <v>0</v>
      </c>
      <c r="AP155" s="1570">
        <f t="shared" ref="AP155:AU155" si="186">+AP166</f>
        <v>0</v>
      </c>
      <c r="AQ155" s="1566">
        <f t="shared" si="186"/>
        <v>0</v>
      </c>
      <c r="AR155" s="1569">
        <v>0</v>
      </c>
      <c r="AS155" s="1570">
        <f t="shared" si="186"/>
        <v>0</v>
      </c>
      <c r="AT155" s="1570">
        <f t="shared" si="186"/>
        <v>0</v>
      </c>
      <c r="AU155" s="1571">
        <f t="shared" si="186"/>
        <v>0</v>
      </c>
      <c r="AV155" s="1589">
        <f>SUM(AV156:AV162)</f>
        <v>48</v>
      </c>
      <c r="AW155" s="1590">
        <f>SUM(AW156:AW163)</f>
        <v>0</v>
      </c>
      <c r="AX155" s="1590">
        <v>0</v>
      </c>
      <c r="AY155" s="1590">
        <f>SUM(AY156:AY163)</f>
        <v>48</v>
      </c>
      <c r="AZ155" s="1590">
        <f>SUM(AZ156:AZ163)</f>
        <v>0</v>
      </c>
      <c r="BA155" s="1590">
        <f>SUM(BA156:BA163)</f>
        <v>0</v>
      </c>
      <c r="BB155" s="1589">
        <f>+BB156+BB157+BB159</f>
        <v>188</v>
      </c>
      <c r="BC155" s="1590">
        <f>SUM(BC156:BC159)</f>
        <v>12</v>
      </c>
      <c r="BD155" s="1590">
        <f>SUM(BD156:BD159)</f>
        <v>12</v>
      </c>
      <c r="BE155" s="1590">
        <f>SUM(BE156:BE163)</f>
        <v>162</v>
      </c>
      <c r="BF155" s="1590">
        <v>0</v>
      </c>
      <c r="BG155" s="1590">
        <f>SUM(BG156:BG163)</f>
        <v>2</v>
      </c>
      <c r="BH155" s="1732">
        <f>SUM(BH156:BH162)</f>
        <v>0</v>
      </c>
      <c r="BI155" s="1590">
        <f>SUM(BI156:BI163)</f>
        <v>0</v>
      </c>
      <c r="BJ155" s="1590">
        <v>0</v>
      </c>
      <c r="BK155" s="1590">
        <f>SUM(BK156:BK163)</f>
        <v>0</v>
      </c>
      <c r="BL155" s="1590">
        <f>SUM(BL156:BL163)</f>
        <v>0</v>
      </c>
      <c r="BM155" s="1590">
        <f>SUM(BM156:BM163)</f>
        <v>0</v>
      </c>
      <c r="BN155" s="1589">
        <f>SUM(BN156:BN162)</f>
        <v>0</v>
      </c>
      <c r="BO155" s="1590">
        <f>SUM(BO156:BO163)</f>
        <v>0</v>
      </c>
      <c r="BP155" s="1590">
        <f>+BP157+BP156</f>
        <v>0</v>
      </c>
      <c r="BQ155" s="1590">
        <f>SUM(BQ156:BQ163)</f>
        <v>0</v>
      </c>
      <c r="BR155" s="1590">
        <f>SUM(BR156:BR163)</f>
        <v>0</v>
      </c>
      <c r="BS155" s="1590">
        <f>SUM(BS156:BS163)</f>
        <v>0</v>
      </c>
      <c r="BT155" s="1577">
        <f>SUM(BT158:BT162)</f>
        <v>0</v>
      </c>
      <c r="BU155" s="1590"/>
      <c r="BV155" s="1590"/>
      <c r="BW155" s="1590"/>
      <c r="BX155" s="1590"/>
      <c r="BY155" s="1577">
        <f>SUM(BY158:BY162)</f>
        <v>0</v>
      </c>
      <c r="BZ155" s="1590"/>
      <c r="CA155" s="1590"/>
      <c r="CB155" s="1590"/>
      <c r="CC155" s="1590"/>
      <c r="CD155" s="1589">
        <f>SUM(CD156:CD162)</f>
        <v>0</v>
      </c>
      <c r="CE155" s="1590">
        <f>SUM(CE156:CE163)</f>
        <v>0</v>
      </c>
      <c r="CF155" s="1590">
        <v>0</v>
      </c>
      <c r="CG155" s="1590">
        <f>SUM(CG156:CG163)</f>
        <v>0</v>
      </c>
      <c r="CH155" s="1590">
        <f>SUM(CH156:CH163)</f>
        <v>0</v>
      </c>
      <c r="CI155" s="1590">
        <f>SUM(CI156:CI163)</f>
        <v>0</v>
      </c>
      <c r="CJ155" s="1589">
        <f>SUM(CJ156:CJ162)</f>
        <v>0</v>
      </c>
      <c r="CK155" s="1590">
        <f>SUM(CK156:CK163)</f>
        <v>0</v>
      </c>
      <c r="CL155" s="1590">
        <f>+CL156</f>
        <v>0</v>
      </c>
      <c r="CM155" s="1590">
        <f>SUM(CM156:CM163)</f>
        <v>0</v>
      </c>
      <c r="CN155" s="1590">
        <v>0</v>
      </c>
      <c r="CO155" s="1597">
        <f>SUM(CO156:CO163)</f>
        <v>0</v>
      </c>
      <c r="CP155" s="1297"/>
      <c r="CQ155" s="1298"/>
      <c r="CR155" s="1299"/>
    </row>
    <row r="156" spans="1:96" s="19" customFormat="1" ht="12.75" customHeight="1" thickBot="1" x14ac:dyDescent="0.25">
      <c r="A156" s="1695"/>
      <c r="B156" s="2630" t="s">
        <v>363</v>
      </c>
      <c r="C156" s="2631"/>
      <c r="D156" s="2631"/>
      <c r="E156" s="2631"/>
      <c r="F156" s="2631"/>
      <c r="G156" s="2631"/>
      <c r="H156" s="2631"/>
      <c r="I156" s="2631"/>
      <c r="J156" s="1816"/>
      <c r="K156" s="1817"/>
      <c r="L156" s="1818"/>
      <c r="M156" s="1819" t="s">
        <v>151</v>
      </c>
      <c r="N156" s="1816"/>
      <c r="O156" s="1820"/>
      <c r="P156" s="1816"/>
      <c r="Q156" s="1820"/>
      <c r="R156" s="1563"/>
      <c r="S156" s="1655"/>
      <c r="T156" s="1765">
        <f>+BB156</f>
        <v>12</v>
      </c>
      <c r="U156" s="1821">
        <f>+BC156</f>
        <v>6</v>
      </c>
      <c r="V156" s="1822">
        <f>+BD156</f>
        <v>6</v>
      </c>
      <c r="W156" s="1823"/>
      <c r="X156" s="1633"/>
      <c r="Y156" s="1824"/>
      <c r="Z156" s="1825"/>
      <c r="AA156" s="1825"/>
      <c r="AB156" s="1826"/>
      <c r="AC156" s="1824"/>
      <c r="AD156" s="1806"/>
      <c r="AE156" s="1758"/>
      <c r="AF156" s="1759"/>
      <c r="AG156" s="1762"/>
      <c r="AH156" s="1758"/>
      <c r="AI156" s="1806"/>
      <c r="AJ156" s="1758"/>
      <c r="AK156" s="1758"/>
      <c r="AL156" s="1759"/>
      <c r="AM156" s="1762"/>
      <c r="AN156" s="1763"/>
      <c r="AO156" s="1827"/>
      <c r="AP156" s="1763"/>
      <c r="AQ156" s="1759"/>
      <c r="AR156" s="1720"/>
      <c r="AS156" s="1763"/>
      <c r="AT156" s="1763"/>
      <c r="AU156" s="1763"/>
      <c r="AV156" s="1714"/>
      <c r="AW156" s="1714"/>
      <c r="AX156" s="1714"/>
      <c r="AY156" s="1828"/>
      <c r="AZ156" s="1714"/>
      <c r="BA156" s="1715"/>
      <c r="BB156" s="1709">
        <f>+BC156+BD156</f>
        <v>12</v>
      </c>
      <c r="BC156" s="1709">
        <v>6</v>
      </c>
      <c r="BD156" s="1709">
        <v>6</v>
      </c>
      <c r="BE156" s="1714"/>
      <c r="BF156" s="1714"/>
      <c r="BG156" s="1715"/>
      <c r="BH156" s="1828"/>
      <c r="BI156" s="1758"/>
      <c r="BJ156" s="1758"/>
      <c r="BK156" s="1758"/>
      <c r="BL156" s="1758"/>
      <c r="BM156" s="1763"/>
      <c r="BN156" s="1829"/>
      <c r="BO156" s="1760"/>
      <c r="BP156" s="1760"/>
      <c r="BQ156" s="1760"/>
      <c r="BR156" s="1760"/>
      <c r="BS156" s="1761"/>
      <c r="BT156" s="1808"/>
      <c r="BU156" s="1758"/>
      <c r="BV156" s="1758"/>
      <c r="BW156" s="1758"/>
      <c r="BX156" s="1758"/>
      <c r="BY156" s="1806"/>
      <c r="BZ156" s="1758"/>
      <c r="CA156" s="1758"/>
      <c r="CB156" s="1758"/>
      <c r="CC156" s="1763"/>
      <c r="CD156" s="1757"/>
      <c r="CE156" s="1758"/>
      <c r="CF156" s="1758"/>
      <c r="CG156" s="1758"/>
      <c r="CH156" s="1758"/>
      <c r="CI156" s="1759"/>
      <c r="CJ156" s="1762"/>
      <c r="CK156" s="1758"/>
      <c r="CL156" s="1758"/>
      <c r="CM156" s="1758"/>
      <c r="CN156" s="1758"/>
      <c r="CO156" s="1759"/>
      <c r="CP156" s="1298"/>
      <c r="CQ156" s="1298"/>
      <c r="CR156" s="1299"/>
    </row>
    <row r="157" spans="1:96" s="19" customFormat="1" ht="39.75" customHeight="1" x14ac:dyDescent="0.2">
      <c r="A157" s="1956" t="s">
        <v>387</v>
      </c>
      <c r="B157" s="2653" t="s">
        <v>330</v>
      </c>
      <c r="C157" s="2654"/>
      <c r="D157" s="2654"/>
      <c r="E157" s="2654"/>
      <c r="F157" s="2654"/>
      <c r="G157" s="2654"/>
      <c r="H157" s="2654"/>
      <c r="I157" s="2655"/>
      <c r="J157" s="645"/>
      <c r="K157" s="1300"/>
      <c r="L157" s="1301"/>
      <c r="M157" s="1450" t="s">
        <v>151</v>
      </c>
      <c r="N157" s="1464"/>
      <c r="O157" s="1465"/>
      <c r="P157" s="645"/>
      <c r="Q157" s="2013"/>
      <c r="R157" s="1466"/>
      <c r="S157" s="247"/>
      <c r="T157" s="1497">
        <f>+AV157+BB157</f>
        <v>134</v>
      </c>
      <c r="U157" s="1542">
        <f>AE157+AJ157+AW157+BC157+BI157+BO157+BU157+BZ157</f>
        <v>6</v>
      </c>
      <c r="V157" s="1543">
        <f>+BD157</f>
        <v>6</v>
      </c>
      <c r="W157" s="1544">
        <f>+BA157+BG157+BM157+CD157+BS157</f>
        <v>2</v>
      </c>
      <c r="X157" s="1634">
        <f>AF157+AL157+AY157+BE157+BK157+BQ157+BV157+CA157</f>
        <v>120</v>
      </c>
      <c r="Y157" s="893">
        <f t="shared" ref="Y157:Y159" si="187">X157-Z157-AA157</f>
        <v>46</v>
      </c>
      <c r="Z157" s="515">
        <v>74</v>
      </c>
      <c r="AA157" s="646"/>
      <c r="AB157" s="1013"/>
      <c r="AC157" s="1302"/>
      <c r="AD157" s="493"/>
      <c r="AE157" s="1237"/>
      <c r="AF157" s="1303"/>
      <c r="AG157" s="1056"/>
      <c r="AH157" s="1237"/>
      <c r="AI157" s="493"/>
      <c r="AJ157" s="1237"/>
      <c r="AK157" s="1237"/>
      <c r="AL157" s="1303"/>
      <c r="AM157" s="1056"/>
      <c r="AN157" s="1304"/>
      <c r="AO157" s="1292"/>
      <c r="AP157" s="1293"/>
      <c r="AQ157" s="1294"/>
      <c r="AR157" s="1292"/>
      <c r="AS157" s="1293"/>
      <c r="AT157" s="1293"/>
      <c r="AU157" s="1294"/>
      <c r="AV157" s="1473">
        <f>+AW157+AX157+AY157+BA157</f>
        <v>48</v>
      </c>
      <c r="AW157" s="1113"/>
      <c r="AX157" s="1113"/>
      <c r="AY157" s="1113">
        <v>48</v>
      </c>
      <c r="AZ157" s="1113"/>
      <c r="BA157" s="536"/>
      <c r="BB157" s="808">
        <f>+BE157+BG157+BC157+BD157</f>
        <v>86</v>
      </c>
      <c r="BC157" s="1113">
        <v>6</v>
      </c>
      <c r="BD157" s="1113">
        <v>6</v>
      </c>
      <c r="BE157" s="1113">
        <v>72</v>
      </c>
      <c r="BF157" s="1113"/>
      <c r="BG157" s="536">
        <v>2</v>
      </c>
      <c r="BH157" s="996"/>
      <c r="BI157" s="544"/>
      <c r="BJ157" s="544"/>
      <c r="BK157" s="544"/>
      <c r="BL157" s="544"/>
      <c r="BM157" s="556"/>
      <c r="BN157" s="1546"/>
      <c r="BO157" s="1547"/>
      <c r="BP157" s="1547"/>
      <c r="BQ157" s="1547"/>
      <c r="BR157" s="1547"/>
      <c r="BS157" s="1548"/>
      <c r="BT157" s="551"/>
      <c r="BU157" s="544"/>
      <c r="BV157" s="544"/>
      <c r="BW157" s="544"/>
      <c r="BX157" s="544"/>
      <c r="BY157" s="448"/>
      <c r="BZ157" s="544"/>
      <c r="CA157" s="544"/>
      <c r="CB157" s="544"/>
      <c r="CC157" s="556"/>
      <c r="CD157" s="448"/>
      <c r="CE157" s="818"/>
      <c r="CF157" s="818"/>
      <c r="CG157" s="818"/>
      <c r="CH157" s="818"/>
      <c r="CI157" s="819"/>
      <c r="CJ157" s="820"/>
      <c r="CK157" s="818"/>
      <c r="CL157" s="818"/>
      <c r="CM157" s="818"/>
      <c r="CN157" s="818"/>
      <c r="CO157" s="819"/>
      <c r="CP157" s="1298"/>
      <c r="CQ157" s="1298"/>
      <c r="CR157" s="1299"/>
    </row>
    <row r="158" spans="1:96" ht="31.5" hidden="1" customHeight="1" x14ac:dyDescent="0.2">
      <c r="A158" s="1957"/>
      <c r="B158" s="2656"/>
      <c r="C158" s="2657"/>
      <c r="D158" s="2657"/>
      <c r="E158" s="2657"/>
      <c r="F158" s="2657"/>
      <c r="G158" s="2657"/>
      <c r="H158" s="2657"/>
      <c r="I158" s="2657"/>
      <c r="J158" s="632"/>
      <c r="K158" s="640"/>
      <c r="L158" s="680"/>
      <c r="M158" s="635"/>
      <c r="N158" s="632"/>
      <c r="O158" s="634"/>
      <c r="P158" s="632"/>
      <c r="Q158" s="634"/>
      <c r="R158" s="1467"/>
      <c r="S158" s="372"/>
      <c r="T158" s="1498"/>
      <c r="U158" s="1500">
        <f t="shared" ref="U158" si="188">AE158+AJ158+AW158+BC158+BI158+BO158+BU158+BZ158</f>
        <v>0</v>
      </c>
      <c r="V158" s="1499">
        <f t="shared" ref="V158" si="189">+BD158</f>
        <v>0</v>
      </c>
      <c r="W158" s="1501"/>
      <c r="X158" s="1635"/>
      <c r="Y158" s="893">
        <f t="shared" si="187"/>
        <v>-60</v>
      </c>
      <c r="Z158" s="515">
        <v>60</v>
      </c>
      <c r="AA158" s="226"/>
      <c r="AB158" s="1012"/>
      <c r="AC158" s="679">
        <f>AE158+AJ158+AW158+BC158+BI158+BO158</f>
        <v>0</v>
      </c>
      <c r="AD158" s="493"/>
      <c r="AE158" s="494"/>
      <c r="AF158" s="495"/>
      <c r="AG158" s="496"/>
      <c r="AH158" s="494"/>
      <c r="AI158" s="493"/>
      <c r="AJ158" s="494"/>
      <c r="AK158" s="494"/>
      <c r="AL158" s="495"/>
      <c r="AM158" s="496"/>
      <c r="AN158" s="497"/>
      <c r="AO158" s="1305"/>
      <c r="AP158" s="1306"/>
      <c r="AQ158" s="1307"/>
      <c r="AR158" s="734"/>
      <c r="AS158" s="494"/>
      <c r="AT158" s="494"/>
      <c r="AU158" s="495"/>
      <c r="AV158" s="1056"/>
      <c r="AW158" s="494"/>
      <c r="AX158" s="494"/>
      <c r="AY158" s="549"/>
      <c r="AZ158" s="494"/>
      <c r="BA158" s="495"/>
      <c r="BB158" s="808"/>
      <c r="BC158" s="1378"/>
      <c r="BD158" s="1378"/>
      <c r="BE158" s="731"/>
      <c r="BF158" s="1378"/>
      <c r="BG158" s="1377"/>
      <c r="BH158" s="996"/>
      <c r="BI158" s="449"/>
      <c r="BJ158" s="449"/>
      <c r="BK158" s="546"/>
      <c r="BL158" s="449"/>
      <c r="BM158" s="452"/>
      <c r="BN158" s="1549"/>
      <c r="BO158" s="546"/>
      <c r="BP158" s="546"/>
      <c r="BQ158" s="546"/>
      <c r="BR158" s="449"/>
      <c r="BS158" s="450"/>
      <c r="BT158" s="551"/>
      <c r="BU158" s="449"/>
      <c r="BV158" s="449"/>
      <c r="BW158" s="449"/>
      <c r="BX158" s="449"/>
      <c r="BY158" s="448"/>
      <c r="BZ158" s="449"/>
      <c r="CA158" s="449"/>
      <c r="CB158" s="449"/>
      <c r="CC158" s="452"/>
      <c r="CD158" s="448"/>
      <c r="CE158" s="402"/>
      <c r="CF158" s="402"/>
      <c r="CG158" s="402"/>
      <c r="CH158" s="402"/>
      <c r="CI158" s="403"/>
      <c r="CJ158" s="424"/>
      <c r="CK158" s="402"/>
      <c r="CL158" s="402"/>
      <c r="CM158" s="402"/>
      <c r="CN158" s="402"/>
      <c r="CO158" s="403"/>
      <c r="CP158" s="1298"/>
      <c r="CQ158" s="1298"/>
      <c r="CR158" s="1298"/>
    </row>
    <row r="159" spans="1:96" ht="51.75" customHeight="1" thickBot="1" x14ac:dyDescent="0.25">
      <c r="A159" s="1956" t="s">
        <v>388</v>
      </c>
      <c r="B159" s="2642" t="s">
        <v>331</v>
      </c>
      <c r="C159" s="2643"/>
      <c r="D159" s="2643"/>
      <c r="E159" s="2643"/>
      <c r="F159" s="2643"/>
      <c r="G159" s="2643"/>
      <c r="H159" s="2643"/>
      <c r="I159" s="2644"/>
      <c r="J159" s="632"/>
      <c r="K159" s="640"/>
      <c r="L159" s="680"/>
      <c r="M159" s="1448" t="s">
        <v>150</v>
      </c>
      <c r="N159" s="637"/>
      <c r="O159" s="644"/>
      <c r="P159" s="632"/>
      <c r="Q159" s="634"/>
      <c r="R159" s="1467"/>
      <c r="S159" s="372"/>
      <c r="T159" s="1497">
        <f>++AV159+BB159+BH159+BN159</f>
        <v>90</v>
      </c>
      <c r="U159" s="1502"/>
      <c r="V159" s="1503"/>
      <c r="W159" s="1504"/>
      <c r="X159" s="1634">
        <f>AF159+AL159+AY159+BE159+BK159+BQ159+BV159+CA159</f>
        <v>90</v>
      </c>
      <c r="Y159" s="893">
        <f t="shared" si="187"/>
        <v>30</v>
      </c>
      <c r="Z159" s="515">
        <v>60</v>
      </c>
      <c r="AA159" s="226"/>
      <c r="AB159" s="1012"/>
      <c r="AC159" s="679"/>
      <c r="AD159" s="493"/>
      <c r="AE159" s="494"/>
      <c r="AF159" s="495"/>
      <c r="AG159" s="496"/>
      <c r="AH159" s="494"/>
      <c r="AI159" s="550"/>
      <c r="AJ159" s="494"/>
      <c r="AK159" s="494"/>
      <c r="AL159" s="495"/>
      <c r="AM159" s="496"/>
      <c r="AN159" s="497"/>
      <c r="AO159" s="494"/>
      <c r="AP159" s="1306"/>
      <c r="AQ159" s="1307"/>
      <c r="AR159" s="734"/>
      <c r="AS159" s="494"/>
      <c r="AT159" s="494"/>
      <c r="AU159" s="495"/>
      <c r="AV159" s="1056"/>
      <c r="AW159" s="494"/>
      <c r="AX159" s="494"/>
      <c r="AY159" s="549"/>
      <c r="AZ159" s="494"/>
      <c r="BA159" s="495"/>
      <c r="BB159" s="1550">
        <f>+BE159+BG159</f>
        <v>90</v>
      </c>
      <c r="BC159" s="1555"/>
      <c r="BD159" s="1555"/>
      <c r="BE159" s="1555">
        <v>90</v>
      </c>
      <c r="BF159" s="1555"/>
      <c r="BG159" s="1556"/>
      <c r="BH159" s="996"/>
      <c r="BI159" s="449"/>
      <c r="BJ159" s="449"/>
      <c r="BK159" s="546"/>
      <c r="BL159" s="449"/>
      <c r="BM159" s="452"/>
      <c r="BN159" s="557"/>
      <c r="BO159" s="558"/>
      <c r="BP159" s="558"/>
      <c r="BQ159" s="558"/>
      <c r="BR159" s="553"/>
      <c r="BS159" s="554"/>
      <c r="BT159" s="551"/>
      <c r="BU159" s="449"/>
      <c r="BV159" s="449"/>
      <c r="BW159" s="449"/>
      <c r="BX159" s="449"/>
      <c r="BY159" s="448"/>
      <c r="BZ159" s="449"/>
      <c r="CA159" s="449"/>
      <c r="CB159" s="449"/>
      <c r="CC159" s="452"/>
      <c r="CD159" s="448"/>
      <c r="CE159" s="402"/>
      <c r="CF159" s="402"/>
      <c r="CG159" s="402"/>
      <c r="CH159" s="402"/>
      <c r="CI159" s="403"/>
      <c r="CJ159" s="424"/>
      <c r="CK159" s="402"/>
      <c r="CL159" s="402"/>
      <c r="CM159" s="402"/>
      <c r="CN159" s="402"/>
      <c r="CO159" s="403"/>
      <c r="CP159" s="1298"/>
      <c r="CQ159" s="1298"/>
      <c r="CR159" s="1298"/>
    </row>
    <row r="160" spans="1:96" ht="15" customHeight="1" thickBot="1" x14ac:dyDescent="0.25">
      <c r="A160" s="1764"/>
      <c r="B160" s="2158" t="s">
        <v>373</v>
      </c>
      <c r="C160" s="2159"/>
      <c r="D160" s="2159"/>
      <c r="E160" s="2159"/>
      <c r="F160" s="2159"/>
      <c r="G160" s="2159"/>
      <c r="H160" s="2159"/>
      <c r="I160" s="2159"/>
      <c r="J160" s="2158" t="s">
        <v>385</v>
      </c>
      <c r="K160" s="2159"/>
      <c r="L160" s="2159"/>
      <c r="M160" s="2159"/>
      <c r="N160" s="2159"/>
      <c r="O160" s="2159"/>
      <c r="P160" s="2159"/>
      <c r="Q160" s="2160"/>
      <c r="R160" s="1583"/>
      <c r="S160" s="1584"/>
      <c r="T160" s="1765">
        <f>+T161+T162</f>
        <v>144</v>
      </c>
      <c r="U160" s="1830"/>
      <c r="V160" s="1831"/>
      <c r="W160" s="1832"/>
      <c r="X160" s="1622"/>
      <c r="Y160" s="1769"/>
      <c r="Z160" s="1770"/>
      <c r="AA160" s="1771"/>
      <c r="AB160" s="1868">
        <f>+AB161+AB162</f>
        <v>144</v>
      </c>
      <c r="AC160" s="1772"/>
      <c r="AD160" s="1773"/>
      <c r="AE160" s="1774"/>
      <c r="AF160" s="1775"/>
      <c r="AG160" s="1775"/>
      <c r="AH160" s="1775"/>
      <c r="AI160" s="1773"/>
      <c r="AJ160" s="1774"/>
      <c r="AK160" s="1774"/>
      <c r="AL160" s="1776"/>
      <c r="AM160" s="1777"/>
      <c r="AN160" s="1778"/>
      <c r="AO160" s="1773"/>
      <c r="AP160" s="1777"/>
      <c r="AQ160" s="1779"/>
      <c r="AR160" s="1777"/>
      <c r="AS160" s="1777"/>
      <c r="AT160" s="1777"/>
      <c r="AU160" s="1777"/>
      <c r="AV160" s="1780"/>
      <c r="AW160" s="1781"/>
      <c r="AX160" s="1781"/>
      <c r="AY160" s="1781"/>
      <c r="AZ160" s="1781"/>
      <c r="BA160" s="1782"/>
      <c r="BB160" s="1589">
        <f>+BB161+BB162</f>
        <v>144</v>
      </c>
      <c r="BC160" s="1781"/>
      <c r="BD160" s="1781"/>
      <c r="BE160" s="1781"/>
      <c r="BF160" s="1590">
        <f>+BF161+BF162</f>
        <v>144</v>
      </c>
      <c r="BG160" s="1833"/>
      <c r="BH160" s="1834"/>
      <c r="BI160" s="1783"/>
      <c r="BJ160" s="1783"/>
      <c r="BK160" s="1783"/>
      <c r="BL160" s="1783"/>
      <c r="BM160" s="1783"/>
      <c r="BN160" s="1780"/>
      <c r="BO160" s="1783"/>
      <c r="BP160" s="1783"/>
      <c r="BQ160" s="1783"/>
      <c r="BR160" s="1783"/>
      <c r="BS160" s="1783"/>
      <c r="BT160" s="1786"/>
      <c r="BU160" s="1783"/>
      <c r="BV160" s="1783"/>
      <c r="BW160" s="1783"/>
      <c r="BX160" s="1783"/>
      <c r="BY160" s="1786"/>
      <c r="BZ160" s="1783"/>
      <c r="CA160" s="1783"/>
      <c r="CB160" s="1783"/>
      <c r="CC160" s="1783"/>
      <c r="CD160" s="1786"/>
      <c r="CE160" s="1783"/>
      <c r="CF160" s="1783"/>
      <c r="CG160" s="1783"/>
      <c r="CH160" s="1783"/>
      <c r="CI160" s="1783"/>
      <c r="CJ160" s="1786"/>
      <c r="CK160" s="1783"/>
      <c r="CL160" s="1783"/>
      <c r="CM160" s="1783"/>
      <c r="CN160" s="1783"/>
      <c r="CO160" s="1784"/>
      <c r="CP160" s="1298"/>
      <c r="CQ160" s="1298"/>
      <c r="CR160" s="1298"/>
    </row>
    <row r="161" spans="1:96" ht="15.75" customHeight="1" x14ac:dyDescent="0.2">
      <c r="A161" s="1341" t="s">
        <v>327</v>
      </c>
      <c r="B161" s="2692" t="s">
        <v>173</v>
      </c>
      <c r="C161" s="2693"/>
      <c r="D161" s="2693"/>
      <c r="E161" s="2693"/>
      <c r="F161" s="2693"/>
      <c r="G161" s="2693"/>
      <c r="H161" s="2693"/>
      <c r="I161" s="2694"/>
      <c r="J161" s="632"/>
      <c r="K161" s="640"/>
      <c r="L161" s="680"/>
      <c r="M161" s="1448" t="s">
        <v>150</v>
      </c>
      <c r="N161" s="632"/>
      <c r="O161" s="633"/>
      <c r="P161" s="632"/>
      <c r="Q161" s="634"/>
      <c r="R161" s="223"/>
      <c r="S161" s="60"/>
      <c r="T161" s="506">
        <f t="shared" ref="T161:T162" si="190">U161+W161+X161+AB161</f>
        <v>108</v>
      </c>
      <c r="U161" s="1308"/>
      <c r="V161" s="1309"/>
      <c r="W161" s="1310"/>
      <c r="X161" s="1636"/>
      <c r="Y161" s="679"/>
      <c r="Z161" s="492"/>
      <c r="AA161" s="226"/>
      <c r="AB161" s="1203">
        <f>AG161+AM161+AZ161+BF161+BL161+BR161</f>
        <v>108</v>
      </c>
      <c r="AC161" s="679">
        <f>AE161+AJ161+AW161+BC161+BI161+BO161</f>
        <v>0</v>
      </c>
      <c r="AD161" s="493">
        <f t="shared" ref="AD161:AD162" si="191">AF161+AG161+AH161</f>
        <v>0</v>
      </c>
      <c r="AE161" s="494"/>
      <c r="AF161" s="495"/>
      <c r="AG161" s="496"/>
      <c r="AH161" s="494"/>
      <c r="AI161" s="494">
        <f>AL161+AM161+AN161</f>
        <v>0</v>
      </c>
      <c r="AJ161" s="494"/>
      <c r="AK161" s="494"/>
      <c r="AL161" s="495"/>
      <c r="AM161" s="496"/>
      <c r="AN161" s="497"/>
      <c r="AO161" s="734"/>
      <c r="AP161" s="494"/>
      <c r="AQ161" s="495"/>
      <c r="AR161" s="734"/>
      <c r="AS161" s="494"/>
      <c r="AT161" s="494"/>
      <c r="AU161" s="495"/>
      <c r="AV161" s="1311"/>
      <c r="AW161" s="494"/>
      <c r="AX161" s="494"/>
      <c r="AY161" s="494"/>
      <c r="AZ161" s="549"/>
      <c r="BA161" s="495"/>
      <c r="BB161" s="808">
        <f t="shared" ref="BB161:BB162" si="192">BE161+BF161+BG161</f>
        <v>108</v>
      </c>
      <c r="BC161" s="1379"/>
      <c r="BD161" s="1379"/>
      <c r="BE161" s="1379"/>
      <c r="BF161" s="1113">
        <v>108</v>
      </c>
      <c r="BG161" s="1557"/>
      <c r="BH161" s="997"/>
      <c r="BI161" s="449"/>
      <c r="BJ161" s="449"/>
      <c r="BK161" s="449"/>
      <c r="BL161" s="449"/>
      <c r="BM161" s="452"/>
      <c r="BN161" s="542"/>
      <c r="BO161" s="449"/>
      <c r="BP161" s="449"/>
      <c r="BQ161" s="449"/>
      <c r="BR161" s="546"/>
      <c r="BS161" s="450"/>
      <c r="BT161" s="451">
        <f t="shared" ref="BT161:BT162" si="193">BV161+BW161+BX161</f>
        <v>0</v>
      </c>
      <c r="BU161" s="449"/>
      <c r="BV161" s="449"/>
      <c r="BW161" s="449"/>
      <c r="BX161" s="449"/>
      <c r="BY161" s="448">
        <f t="shared" ref="BY161:BY162" si="194">CA161+CB161+CC161</f>
        <v>0</v>
      </c>
      <c r="BZ161" s="449"/>
      <c r="CA161" s="449"/>
      <c r="CB161" s="449"/>
      <c r="CC161" s="452"/>
      <c r="CD161" s="735"/>
      <c r="CE161" s="402"/>
      <c r="CF161" s="402"/>
      <c r="CG161" s="402"/>
      <c r="CH161" s="402"/>
      <c r="CI161" s="403"/>
      <c r="CJ161" s="424"/>
      <c r="CK161" s="402"/>
      <c r="CL161" s="402"/>
      <c r="CM161" s="402"/>
      <c r="CN161" s="402"/>
      <c r="CO161" s="403"/>
      <c r="CP161" s="1298"/>
      <c r="CQ161" s="1298"/>
      <c r="CR161" s="1298"/>
    </row>
    <row r="162" spans="1:96" ht="31.5" customHeight="1" thickBot="1" x14ac:dyDescent="0.25">
      <c r="A162" s="1342" t="s">
        <v>328</v>
      </c>
      <c r="B162" s="2180" t="s">
        <v>201</v>
      </c>
      <c r="C162" s="2181"/>
      <c r="D162" s="2181"/>
      <c r="E162" s="2181"/>
      <c r="F162" s="2181"/>
      <c r="G162" s="2181"/>
      <c r="H162" s="2181"/>
      <c r="I162" s="2181"/>
      <c r="J162" s="637"/>
      <c r="K162" s="1312"/>
      <c r="L162" s="1313"/>
      <c r="M162" s="1449" t="s">
        <v>150</v>
      </c>
      <c r="N162" s="637"/>
      <c r="O162" s="638"/>
      <c r="P162" s="637"/>
      <c r="Q162" s="644"/>
      <c r="R162" s="304"/>
      <c r="S162" s="305"/>
      <c r="T162" s="508">
        <f t="shared" si="190"/>
        <v>36</v>
      </c>
      <c r="U162" s="1314"/>
      <c r="V162" s="1315"/>
      <c r="W162" s="1316"/>
      <c r="X162" s="1637"/>
      <c r="Y162" s="914"/>
      <c r="Z162" s="239"/>
      <c r="AA162" s="239"/>
      <c r="AB162" s="1462">
        <f>AG162+AM162+AZ162+BF162+BL162+BR162</f>
        <v>36</v>
      </c>
      <c r="AC162" s="914">
        <f>AE162+AJ162+AW162+BC162+BI162+BO162</f>
        <v>0</v>
      </c>
      <c r="AD162" s="1317">
        <f t="shared" si="191"/>
        <v>0</v>
      </c>
      <c r="AE162" s="1058"/>
      <c r="AF162" s="1318"/>
      <c r="AG162" s="1319"/>
      <c r="AH162" s="1058"/>
      <c r="AI162" s="1058">
        <f>AL162+AM162+AN162</f>
        <v>0</v>
      </c>
      <c r="AJ162" s="1058"/>
      <c r="AK162" s="1058"/>
      <c r="AL162" s="1318"/>
      <c r="AM162" s="1319"/>
      <c r="AN162" s="1320"/>
      <c r="AO162" s="1321"/>
      <c r="AP162" s="1322"/>
      <c r="AQ162" s="1323"/>
      <c r="AR162" s="1324"/>
      <c r="AS162" s="1058"/>
      <c r="AT162" s="1058"/>
      <c r="AU162" s="1318"/>
      <c r="AV162" s="1325"/>
      <c r="AW162" s="864"/>
      <c r="AX162" s="864"/>
      <c r="AY162" s="864"/>
      <c r="AZ162" s="864"/>
      <c r="BA162" s="865"/>
      <c r="BB162" s="1445">
        <f t="shared" si="192"/>
        <v>36</v>
      </c>
      <c r="BC162" s="1387"/>
      <c r="BD162" s="1387"/>
      <c r="BE162" s="1387"/>
      <c r="BF162" s="1446">
        <v>36</v>
      </c>
      <c r="BG162" s="1447"/>
      <c r="BH162" s="998"/>
      <c r="BI162" s="553"/>
      <c r="BJ162" s="553"/>
      <c r="BK162" s="553"/>
      <c r="BL162" s="553"/>
      <c r="BM162" s="555"/>
      <c r="BN162" s="557"/>
      <c r="BO162" s="553"/>
      <c r="BP162" s="553"/>
      <c r="BQ162" s="553"/>
      <c r="BR162" s="558"/>
      <c r="BS162" s="554"/>
      <c r="BT162" s="451">
        <f t="shared" si="193"/>
        <v>0</v>
      </c>
      <c r="BU162" s="449"/>
      <c r="BV162" s="449"/>
      <c r="BW162" s="449"/>
      <c r="BX162" s="449"/>
      <c r="BY162" s="448">
        <f t="shared" si="194"/>
        <v>0</v>
      </c>
      <c r="BZ162" s="449"/>
      <c r="CA162" s="449"/>
      <c r="CB162" s="449"/>
      <c r="CC162" s="452"/>
      <c r="CD162" s="821"/>
      <c r="CE162" s="405"/>
      <c r="CF162" s="405"/>
      <c r="CG162" s="405"/>
      <c r="CH162" s="405"/>
      <c r="CI162" s="406"/>
      <c r="CJ162" s="822"/>
      <c r="CK162" s="405"/>
      <c r="CL162" s="405"/>
      <c r="CM162" s="405"/>
      <c r="CN162" s="405"/>
      <c r="CO162" s="406"/>
      <c r="CP162" s="1298"/>
      <c r="CQ162" s="1298"/>
      <c r="CR162" s="1298"/>
    </row>
    <row r="163" spans="1:96" ht="15" hidden="1" customHeight="1" thickBot="1" x14ac:dyDescent="0.25">
      <c r="A163" s="676"/>
      <c r="B163" s="2647"/>
      <c r="C163" s="2648"/>
      <c r="D163" s="2648"/>
      <c r="E163" s="2648"/>
      <c r="F163" s="2648"/>
      <c r="G163" s="2648"/>
      <c r="H163" s="2648"/>
      <c r="I163" s="2649"/>
      <c r="J163" s="324"/>
      <c r="K163" s="386"/>
      <c r="L163" s="363"/>
      <c r="M163" s="1048"/>
      <c r="N163" s="324"/>
      <c r="O163" s="1048"/>
      <c r="P163" s="774"/>
      <c r="Q163" s="648"/>
      <c r="R163" s="319"/>
      <c r="S163" s="60"/>
      <c r="T163" s="509"/>
      <c r="U163" s="964"/>
      <c r="V163" s="965"/>
      <c r="W163" s="903"/>
      <c r="X163" s="1638"/>
      <c r="Y163" s="299"/>
      <c r="Z163" s="491"/>
      <c r="AA163" s="491"/>
      <c r="AB163" s="1463"/>
      <c r="AC163" s="47"/>
      <c r="AD163" s="325"/>
      <c r="AE163" s="326"/>
      <c r="AF163" s="327"/>
      <c r="AG163" s="271"/>
      <c r="AH163" s="328"/>
      <c r="AI163" s="325"/>
      <c r="AJ163" s="326"/>
      <c r="AK163" s="326"/>
      <c r="AL163" s="327"/>
      <c r="AM163" s="271"/>
      <c r="AN163" s="328"/>
      <c r="AO163" s="325"/>
      <c r="AP163" s="952"/>
      <c r="AQ163" s="327"/>
      <c r="AR163" s="951"/>
      <c r="AS163" s="949"/>
      <c r="AT163" s="949"/>
      <c r="AU163" s="950"/>
      <c r="AV163" s="948"/>
      <c r="AW163" s="867"/>
      <c r="AX163" s="867"/>
      <c r="AY163" s="867"/>
      <c r="AZ163" s="867"/>
      <c r="BA163" s="868"/>
      <c r="BB163" s="866"/>
      <c r="BC163" s="869"/>
      <c r="BD163" s="869"/>
      <c r="BE163" s="869"/>
      <c r="BF163" s="869"/>
      <c r="BG163" s="870"/>
      <c r="BH163" s="999"/>
      <c r="BI163" s="559"/>
      <c r="BJ163" s="559"/>
      <c r="BK163" s="559"/>
      <c r="BL163" s="559"/>
      <c r="BM163" s="560"/>
      <c r="BN163" s="561"/>
      <c r="BO163" s="559"/>
      <c r="BP163" s="559"/>
      <c r="BQ163" s="559"/>
      <c r="BR163" s="559"/>
      <c r="BS163" s="560"/>
      <c r="BT163" s="562"/>
      <c r="BU163" s="547"/>
      <c r="BV163" s="547"/>
      <c r="BW163" s="547"/>
      <c r="BX163" s="547"/>
      <c r="BY163" s="563"/>
      <c r="BZ163" s="547"/>
      <c r="CA163" s="547"/>
      <c r="CB163" s="547"/>
      <c r="CC163" s="548"/>
      <c r="CD163" s="561"/>
      <c r="CE163" s="823"/>
      <c r="CF163" s="823"/>
      <c r="CG163" s="823"/>
      <c r="CH163" s="823"/>
      <c r="CI163" s="824"/>
      <c r="CJ163" s="825"/>
      <c r="CK163" s="823"/>
      <c r="CL163" s="823"/>
      <c r="CM163" s="826"/>
      <c r="CN163" s="1529"/>
      <c r="CO163" s="824"/>
      <c r="CP163" s="26"/>
      <c r="CQ163" s="26"/>
    </row>
    <row r="164" spans="1:96" s="19" customFormat="1" ht="21.75" customHeight="1" thickBot="1" x14ac:dyDescent="0.25">
      <c r="A164" s="677" t="s">
        <v>115</v>
      </c>
      <c r="B164" s="2647" t="s">
        <v>82</v>
      </c>
      <c r="C164" s="2648"/>
      <c r="D164" s="2648"/>
      <c r="E164" s="2648"/>
      <c r="F164" s="2648"/>
      <c r="G164" s="2648"/>
      <c r="H164" s="2648"/>
      <c r="I164" s="2648"/>
      <c r="J164" s="329"/>
      <c r="K164" s="330"/>
      <c r="L164" s="330"/>
      <c r="M164" s="330"/>
      <c r="N164" s="330"/>
      <c r="O164" s="330"/>
      <c r="P164" s="330"/>
      <c r="Q164" s="331"/>
      <c r="R164" s="332"/>
      <c r="S164" s="333"/>
      <c r="T164" s="535">
        <v>216</v>
      </c>
      <c r="U164" s="971"/>
      <c r="V164" s="972"/>
      <c r="W164" s="904"/>
      <c r="X164" s="1639"/>
      <c r="Y164" s="915"/>
      <c r="Z164" s="334"/>
      <c r="AA164" s="334"/>
      <c r="AB164" s="926"/>
      <c r="AC164" s="844"/>
      <c r="AD164" s="335"/>
      <c r="AE164" s="336"/>
      <c r="AF164" s="337"/>
      <c r="AG164" s="338"/>
      <c r="AH164" s="339"/>
      <c r="AI164" s="335"/>
      <c r="AJ164" s="336"/>
      <c r="AK164" s="336"/>
      <c r="AL164" s="337"/>
      <c r="AM164" s="338"/>
      <c r="AN164" s="339"/>
      <c r="AO164" s="953"/>
      <c r="AP164" s="954"/>
      <c r="AQ164" s="337"/>
      <c r="AR164" s="953"/>
      <c r="AS164" s="954"/>
      <c r="AT164" s="954"/>
      <c r="AU164" s="337"/>
      <c r="AV164" s="434"/>
      <c r="AW164" s="540"/>
      <c r="AX164" s="540"/>
      <c r="AY164" s="540"/>
      <c r="AZ164" s="540"/>
      <c r="BA164" s="541"/>
      <c r="BB164" s="564"/>
      <c r="BC164" s="540"/>
      <c r="BD164" s="540"/>
      <c r="BE164" s="540"/>
      <c r="BF164" s="540"/>
      <c r="BG164" s="541"/>
      <c r="BH164" s="1000"/>
      <c r="BI164" s="540"/>
      <c r="BJ164" s="540"/>
      <c r="BK164" s="540"/>
      <c r="BL164" s="540"/>
      <c r="BM164" s="541"/>
      <c r="BN164" s="539"/>
      <c r="BO164" s="540"/>
      <c r="BP164" s="540"/>
      <c r="BQ164" s="540"/>
      <c r="BR164" s="540"/>
      <c r="BS164" s="541"/>
      <c r="BT164" s="434"/>
      <c r="BU164" s="540"/>
      <c r="BV164" s="540"/>
      <c r="BW164" s="540"/>
      <c r="BX164" s="540"/>
      <c r="BY164" s="539"/>
      <c r="BZ164" s="540"/>
      <c r="CA164" s="540"/>
      <c r="CB164" s="540"/>
      <c r="CC164" s="565"/>
      <c r="CD164" s="564"/>
      <c r="CE164" s="827"/>
      <c r="CF164" s="827"/>
      <c r="CG164" s="827"/>
      <c r="CH164" s="827"/>
      <c r="CI164" s="828"/>
      <c r="CJ164" s="329"/>
      <c r="CK164" s="827"/>
      <c r="CL164" s="827"/>
      <c r="CM164" s="827"/>
      <c r="CN164" s="827"/>
      <c r="CO164" s="828"/>
      <c r="CP164" s="61"/>
      <c r="CQ164" s="61"/>
    </row>
    <row r="165" spans="1:96" s="20" customFormat="1" ht="13.5" hidden="1" customHeight="1" thickBot="1" x14ac:dyDescent="0.25">
      <c r="A165" s="340"/>
      <c r="B165" s="2650"/>
      <c r="C165" s="2650"/>
      <c r="D165" s="2650"/>
      <c r="E165" s="2650"/>
      <c r="F165" s="2650"/>
      <c r="G165" s="2650"/>
      <c r="H165" s="2650"/>
      <c r="I165" s="2650"/>
      <c r="J165" s="343"/>
      <c r="K165" s="343"/>
      <c r="L165" s="343"/>
      <c r="M165" s="343"/>
      <c r="N165" s="343"/>
      <c r="O165" s="343"/>
      <c r="P165" s="343"/>
      <c r="Q165" s="729"/>
      <c r="R165" s="341"/>
      <c r="S165" s="342"/>
      <c r="T165" s="1156"/>
      <c r="U165" s="973"/>
      <c r="V165" s="974"/>
      <c r="W165" s="905"/>
      <c r="X165" s="1638"/>
      <c r="Y165" s="24"/>
      <c r="Z165" s="269"/>
      <c r="AA165" s="269"/>
      <c r="AB165" s="1014"/>
      <c r="AC165" s="845"/>
      <c r="AD165" s="344"/>
      <c r="AE165" s="345"/>
      <c r="AF165" s="346"/>
      <c r="AG165" s="347"/>
      <c r="AH165" s="348"/>
      <c r="AI165" s="344"/>
      <c r="AJ165" s="345"/>
      <c r="AK165" s="345"/>
      <c r="AL165" s="346"/>
      <c r="AM165" s="347"/>
      <c r="AN165" s="348"/>
      <c r="AO165" s="344"/>
      <c r="AP165" s="669"/>
      <c r="AQ165" s="721"/>
      <c r="AR165" s="669"/>
      <c r="AS165" s="669"/>
      <c r="AT165" s="669"/>
      <c r="AU165" s="669"/>
      <c r="AV165" s="475"/>
      <c r="AW165" s="476"/>
      <c r="AX165" s="476"/>
      <c r="AY165" s="476"/>
      <c r="AZ165" s="476"/>
      <c r="BA165" s="477"/>
      <c r="BB165" s="475"/>
      <c r="BC165" s="476"/>
      <c r="BD165" s="476"/>
      <c r="BE165" s="476"/>
      <c r="BF165" s="476"/>
      <c r="BG165" s="477"/>
      <c r="BH165" s="1001"/>
      <c r="BI165" s="489"/>
      <c r="BJ165" s="489"/>
      <c r="BK165" s="489"/>
      <c r="BL165" s="489"/>
      <c r="BM165" s="490"/>
      <c r="BN165" s="488"/>
      <c r="BO165" s="489"/>
      <c r="BP165" s="489"/>
      <c r="BQ165" s="489"/>
      <c r="BR165" s="489"/>
      <c r="BS165" s="490"/>
      <c r="BT165" s="436"/>
      <c r="BU165" s="435"/>
      <c r="BV165" s="435"/>
      <c r="BW165" s="435"/>
      <c r="BX165" s="435"/>
      <c r="BY165" s="437"/>
      <c r="BZ165" s="435"/>
      <c r="CA165" s="435"/>
      <c r="CB165" s="435"/>
      <c r="CC165" s="438"/>
      <c r="CD165" s="829"/>
      <c r="CE165" s="435"/>
      <c r="CF165" s="435"/>
      <c r="CG165" s="435"/>
      <c r="CH165" s="435"/>
      <c r="CI165" s="830"/>
      <c r="CJ165" s="831"/>
      <c r="CK165" s="435"/>
      <c r="CL165" s="435"/>
      <c r="CM165" s="435"/>
      <c r="CN165" s="435"/>
      <c r="CO165" s="830"/>
      <c r="CP165" s="26"/>
      <c r="CQ165" s="26"/>
    </row>
    <row r="166" spans="1:96" s="19" customFormat="1" ht="13.5" customHeight="1" thickBot="1" x14ac:dyDescent="0.25">
      <c r="A166" s="2651" t="s">
        <v>6</v>
      </c>
      <c r="B166" s="2652"/>
      <c r="C166" s="2652"/>
      <c r="D166" s="2652"/>
      <c r="E166" s="2652"/>
      <c r="F166" s="2652"/>
      <c r="G166" s="2652"/>
      <c r="H166" s="2652"/>
      <c r="I166" s="2652"/>
      <c r="J166" s="2578"/>
      <c r="K166" s="2579"/>
      <c r="L166" s="2579"/>
      <c r="M166" s="2579"/>
      <c r="N166" s="2579"/>
      <c r="O166" s="2579"/>
      <c r="P166" s="2579"/>
      <c r="Q166" s="2580"/>
      <c r="R166" s="349"/>
      <c r="S166" s="350"/>
      <c r="T166" s="2038">
        <f>+T164+T73+T50</f>
        <v>5940</v>
      </c>
      <c r="U166" s="1980">
        <f>+U73+U50</f>
        <v>126</v>
      </c>
      <c r="V166" s="2043">
        <f>+V73+V50</f>
        <v>126</v>
      </c>
      <c r="W166" s="2044">
        <f>W21+W74+W83+W99+W163+W164</f>
        <v>10</v>
      </c>
      <c r="X166" s="2039">
        <f>+X73+X50</f>
        <v>4562</v>
      </c>
      <c r="Y166" s="916">
        <f>+Y73+Y50</f>
        <v>2042</v>
      </c>
      <c r="Z166" s="916">
        <f>+Z73+Z50</f>
        <v>2500</v>
      </c>
      <c r="AA166" s="839">
        <f>+AA73</f>
        <v>20</v>
      </c>
      <c r="AB166" s="100">
        <f>AB21+AB74+AB83+AB99</f>
        <v>0</v>
      </c>
      <c r="AC166" s="730">
        <f>AC21+AC83+AC99+AC163</f>
        <v>36</v>
      </c>
      <c r="AD166" s="394" t="e">
        <f>AD21+AD74+#REF!+AD83+AD99+AD164</f>
        <v>#REF!</v>
      </c>
      <c r="AE166" s="352"/>
      <c r="AF166" s="353"/>
      <c r="AG166" s="279"/>
      <c r="AH166" s="354"/>
      <c r="AI166" s="351" t="e">
        <f>AI21+AI74+#REF!+AI83+AI99+AI164</f>
        <v>#REF!</v>
      </c>
      <c r="AJ166" s="352"/>
      <c r="AK166" s="352"/>
      <c r="AL166" s="353"/>
      <c r="AM166" s="279"/>
      <c r="AN166" s="354"/>
      <c r="AO166" s="858">
        <f>+AO50</f>
        <v>612</v>
      </c>
      <c r="AP166" s="731"/>
      <c r="AQ166" s="1024"/>
      <c r="AR166" s="1031">
        <f>+AR50</f>
        <v>864</v>
      </c>
      <c r="AS166" s="732"/>
      <c r="AT166" s="732"/>
      <c r="AU166" s="733"/>
      <c r="AV166" s="64">
        <f>+AV73</f>
        <v>612</v>
      </c>
      <c r="AW166" s="2022"/>
      <c r="AX166" s="2022"/>
      <c r="AY166" s="2022"/>
      <c r="AZ166" s="2022"/>
      <c r="BA166" s="2023"/>
      <c r="BB166" s="2024">
        <f>+BB73</f>
        <v>864</v>
      </c>
      <c r="BC166" s="2025"/>
      <c r="BD166" s="2025"/>
      <c r="BE166" s="2025"/>
      <c r="BF166" s="2025"/>
      <c r="BG166" s="2026"/>
      <c r="BH166" s="2027">
        <f>+BH73</f>
        <v>612</v>
      </c>
      <c r="BI166" s="2025"/>
      <c r="BJ166" s="2025"/>
      <c r="BK166" s="2025"/>
      <c r="BL166" s="2025"/>
      <c r="BM166" s="2026"/>
      <c r="BN166" s="2024">
        <f>+BN73</f>
        <v>900</v>
      </c>
      <c r="BO166" s="2025"/>
      <c r="BP166" s="2025"/>
      <c r="BQ166" s="2025"/>
      <c r="BR166" s="2025"/>
      <c r="BS166" s="2026"/>
      <c r="BT166" s="350">
        <f>BT21+BT83+BT99+BT163</f>
        <v>0</v>
      </c>
      <c r="BU166" s="439"/>
      <c r="BV166" s="439"/>
      <c r="BW166" s="439"/>
      <c r="BX166" s="439"/>
      <c r="BY166" s="440">
        <f>BY21+BY83+BY99+BY163</f>
        <v>0</v>
      </c>
      <c r="BZ166" s="439"/>
      <c r="CA166" s="439"/>
      <c r="CB166" s="439"/>
      <c r="CC166" s="441"/>
      <c r="CD166" s="1087">
        <f>+CD73</f>
        <v>612</v>
      </c>
      <c r="CE166" s="439"/>
      <c r="CF166" s="439"/>
      <c r="CG166" s="439"/>
      <c r="CH166" s="439"/>
      <c r="CI166" s="832"/>
      <c r="CJ166" s="500">
        <f>+CJ73</f>
        <v>648</v>
      </c>
      <c r="CK166" s="439"/>
      <c r="CL166" s="439"/>
      <c r="CM166" s="439"/>
      <c r="CN166" s="439"/>
      <c r="CO166" s="832"/>
      <c r="CP166" s="104">
        <f>+CJ166+CD166+BN166+BH166+BB166+AV166</f>
        <v>4248</v>
      </c>
      <c r="CQ166" s="619">
        <f>+Y166+Z166+AA166</f>
        <v>4562</v>
      </c>
      <c r="CR166" s="1934"/>
    </row>
    <row r="167" spans="1:96" s="19" customFormat="1" ht="23.25" hidden="1" customHeight="1" thickBot="1" x14ac:dyDescent="0.25">
      <c r="A167" s="295" t="s">
        <v>33</v>
      </c>
      <c r="B167" s="2690" t="s">
        <v>82</v>
      </c>
      <c r="C167" s="2691"/>
      <c r="D167" s="2691"/>
      <c r="E167" s="2691"/>
      <c r="F167" s="2691"/>
      <c r="G167" s="2691"/>
      <c r="H167" s="2691"/>
      <c r="I167" s="2691"/>
      <c r="J167" s="290"/>
      <c r="K167" s="290"/>
      <c r="L167" s="290"/>
      <c r="M167" s="290"/>
      <c r="N167" s="290"/>
      <c r="O167" s="290"/>
      <c r="P167" s="291"/>
      <c r="Q167" s="355"/>
      <c r="R167" s="245"/>
      <c r="S167" s="356"/>
      <c r="T167" s="287"/>
      <c r="U167" s="2040"/>
      <c r="V167" s="2041"/>
      <c r="W167" s="2042"/>
      <c r="X167" s="288"/>
      <c r="Y167" s="288"/>
      <c r="Z167" s="288"/>
      <c r="AA167" s="288"/>
      <c r="AB167" s="288"/>
      <c r="AC167" s="296"/>
      <c r="AD167" s="289"/>
      <c r="AE167" s="297"/>
      <c r="AF167" s="293"/>
      <c r="AG167" s="291"/>
      <c r="AH167" s="292"/>
      <c r="AI167" s="294"/>
      <c r="AJ167" s="297"/>
      <c r="AK167" s="297"/>
      <c r="AL167" s="293"/>
      <c r="AM167" s="291"/>
      <c r="AN167" s="292"/>
      <c r="AO167" s="1052"/>
      <c r="AP167" s="907"/>
      <c r="AQ167" s="1023"/>
      <c r="AR167" s="1025"/>
      <c r="AS167" s="1025"/>
      <c r="AT167" s="1025"/>
      <c r="AU167" s="1025"/>
      <c r="AV167" s="421"/>
      <c r="AW167" s="412"/>
      <c r="AX167" s="412"/>
      <c r="AY167" s="412"/>
      <c r="AZ167" s="412"/>
      <c r="BA167" s="410"/>
      <c r="BB167" s="411"/>
      <c r="BC167" s="412"/>
      <c r="BD167" s="412"/>
      <c r="BE167" s="412"/>
      <c r="BF167" s="412"/>
      <c r="BG167" s="410"/>
      <c r="BH167" s="1002"/>
      <c r="BI167" s="502"/>
      <c r="BJ167" s="502"/>
      <c r="BK167" s="502"/>
      <c r="BL167" s="502"/>
      <c r="BM167" s="503"/>
      <c r="BN167" s="423"/>
      <c r="BO167" s="412"/>
      <c r="BP167" s="412"/>
      <c r="BQ167" s="412"/>
      <c r="BR167" s="412"/>
      <c r="BS167" s="410"/>
      <c r="BT167" s="414"/>
      <c r="BU167" s="412"/>
      <c r="BV167" s="412"/>
      <c r="BW167" s="412"/>
      <c r="BX167" s="412"/>
      <c r="BY167" s="412" t="s">
        <v>117</v>
      </c>
      <c r="BZ167" s="412"/>
      <c r="CA167" s="412"/>
      <c r="CB167" s="412"/>
      <c r="CC167" s="415"/>
      <c r="CD167" s="986"/>
      <c r="CE167" s="413"/>
      <c r="CF167" s="413"/>
      <c r="CG167" s="413"/>
      <c r="CH167" s="413"/>
      <c r="CI167" s="422"/>
      <c r="CJ167" s="423"/>
      <c r="CK167" s="413"/>
      <c r="CL167" s="413"/>
      <c r="CM167" s="413"/>
      <c r="CN167" s="413"/>
      <c r="CO167" s="422"/>
      <c r="CP167" s="104"/>
      <c r="CQ167" s="26"/>
      <c r="CR167" s="1935"/>
    </row>
    <row r="168" spans="1:96" ht="14.1" customHeight="1" thickBot="1" x14ac:dyDescent="0.25">
      <c r="A168" s="357"/>
      <c r="B168" s="27"/>
      <c r="C168" s="27"/>
      <c r="D168" s="27"/>
      <c r="E168" s="27"/>
      <c r="F168" s="27"/>
      <c r="G168" s="27"/>
      <c r="H168" s="27"/>
      <c r="I168" s="1491"/>
      <c r="J168" s="24"/>
      <c r="K168" s="24"/>
      <c r="L168" s="24"/>
      <c r="M168" s="24"/>
      <c r="N168" s="24"/>
      <c r="O168" s="24"/>
      <c r="P168" s="24"/>
      <c r="Q168" s="24"/>
      <c r="R168" s="60"/>
      <c r="S168" s="60"/>
      <c r="T168" s="24"/>
      <c r="U168" s="47"/>
      <c r="V168" s="47"/>
      <c r="W168" s="24"/>
      <c r="X168" s="24"/>
      <c r="Y168" s="24"/>
      <c r="Z168" s="24"/>
      <c r="AA168" s="24"/>
      <c r="AB168" s="24"/>
      <c r="AC168" s="47" t="s">
        <v>43</v>
      </c>
      <c r="AD168" s="380" t="e">
        <f>AD166/AD19</f>
        <v>#REF!</v>
      </c>
      <c r="AE168" s="358"/>
      <c r="AF168" s="359"/>
      <c r="AG168" s="359"/>
      <c r="AH168" s="360"/>
      <c r="AI168" s="381" t="e">
        <f>AI166/AI19</f>
        <v>#REF!</v>
      </c>
      <c r="AJ168" s="382"/>
      <c r="AK168" s="382"/>
      <c r="AL168" s="383"/>
      <c r="AM168" s="384"/>
      <c r="AN168" s="385"/>
      <c r="AO168" s="1053">
        <f>AO166/AO19</f>
        <v>36</v>
      </c>
      <c r="AP168" s="723"/>
      <c r="AQ168" s="723"/>
      <c r="AR168" s="981">
        <f>AR166/AR19</f>
        <v>36</v>
      </c>
      <c r="AS168" s="1029"/>
      <c r="AT168" s="1029"/>
      <c r="AU168" s="1030"/>
      <c r="AV168" s="1006">
        <f>AV166/AV19</f>
        <v>36</v>
      </c>
      <c r="AW168" s="571"/>
      <c r="AX168" s="571"/>
      <c r="AY168" s="571"/>
      <c r="AZ168" s="571"/>
      <c r="BA168" s="572"/>
      <c r="BB168" s="981">
        <f>BB166/BB19</f>
        <v>36</v>
      </c>
      <c r="BC168" s="573"/>
      <c r="BD168" s="573"/>
      <c r="BE168" s="573"/>
      <c r="BF168" s="573"/>
      <c r="BG168" s="574"/>
      <c r="BH168" s="981">
        <f>BH166/BH19</f>
        <v>36</v>
      </c>
      <c r="BI168" s="571"/>
      <c r="BJ168" s="571"/>
      <c r="BK168" s="571"/>
      <c r="BL168" s="571"/>
      <c r="BM168" s="572"/>
      <c r="BN168" s="1006">
        <f>BN166/BN19</f>
        <v>36</v>
      </c>
      <c r="BO168" s="571"/>
      <c r="BP168" s="571"/>
      <c r="BQ168" s="571"/>
      <c r="BR168" s="571"/>
      <c r="BS168" s="572"/>
      <c r="BT168" s="575" t="e">
        <f>BT166/BT19</f>
        <v>#DIV/0!</v>
      </c>
      <c r="BU168" s="571"/>
      <c r="BV168" s="571"/>
      <c r="BW168" s="571"/>
      <c r="BX168" s="571"/>
      <c r="BY168" s="571" t="e">
        <f>BY166/BY19</f>
        <v>#DIV/0!</v>
      </c>
      <c r="BZ168" s="571"/>
      <c r="CA168" s="571"/>
      <c r="CB168" s="571"/>
      <c r="CC168" s="576"/>
      <c r="CD168" s="981">
        <f>CD166/CD19</f>
        <v>36</v>
      </c>
      <c r="CE168" s="571"/>
      <c r="CF168" s="571"/>
      <c r="CG168" s="571"/>
      <c r="CH168" s="571"/>
      <c r="CI168" s="572"/>
      <c r="CJ168" s="607">
        <f>CJ166/CJ19</f>
        <v>36</v>
      </c>
      <c r="CK168" s="571"/>
      <c r="CL168" s="573"/>
      <c r="CM168" s="577"/>
      <c r="CN168" s="577"/>
      <c r="CO168" s="578"/>
      <c r="CP168" s="1072">
        <f>+AV166+BB166+BH166+BN166+CD166+CJ166-CJ163</f>
        <v>4248</v>
      </c>
      <c r="CQ168" s="170" t="e">
        <f>+CP168+AI166+AD166</f>
        <v>#REF!</v>
      </c>
      <c r="CR168" s="101"/>
    </row>
    <row r="169" spans="1:96" ht="13.5" customHeight="1" x14ac:dyDescent="0.2">
      <c r="A169" s="361"/>
      <c r="B169" s="362"/>
      <c r="C169" s="362"/>
      <c r="D169" s="362"/>
      <c r="E169" s="362"/>
      <c r="F169" s="362"/>
      <c r="G169" s="362"/>
      <c r="H169" s="362"/>
      <c r="I169" s="1492"/>
      <c r="J169" s="363"/>
      <c r="K169" s="363"/>
      <c r="L169" s="363"/>
      <c r="M169" s="363"/>
      <c r="N169" s="363"/>
      <c r="O169" s="363"/>
      <c r="P169" s="363"/>
      <c r="Q169" s="386"/>
      <c r="R169" s="364"/>
      <c r="S169" s="364"/>
      <c r="T169" s="2666" t="s">
        <v>6</v>
      </c>
      <c r="U169" s="2667"/>
      <c r="V169" s="2668"/>
      <c r="W169" s="2675" t="s">
        <v>111</v>
      </c>
      <c r="X169" s="2676"/>
      <c r="Y169" s="2676"/>
      <c r="Z169" s="2676"/>
      <c r="AA169" s="2676"/>
      <c r="AB169" s="2676"/>
      <c r="AC169" s="2677"/>
      <c r="AD169" s="147" t="e">
        <f>AD21+AD74+#REF!+AD83+AD104+#REF!+AD106+AD107+AD108+AD109+AD110+AD117+AD118+AD119+AD131+AD133+AD134+AD135+AD141+AD142+AD143+AD144+AD149+AD150+AD152+AD158</f>
        <v>#REF!</v>
      </c>
      <c r="AE169" s="366"/>
      <c r="AF169" s="367"/>
      <c r="AG169" s="367"/>
      <c r="AH169" s="368"/>
      <c r="AI169" s="365" t="e">
        <f>AI21+AI74+#REF!+AI83+AI104+#REF!+AI106+AI107+AI108+AI109+AI110+AI117+AI118+AI119+AI131+AI133+AI134+AI135+AI141+AI142+AI143+AI144+AI149+AI150+AI152+AI158</f>
        <v>#REF!</v>
      </c>
      <c r="AJ169" s="366"/>
      <c r="AK169" s="366"/>
      <c r="AL169" s="369"/>
      <c r="AM169" s="370"/>
      <c r="AN169" s="371"/>
      <c r="AO169" s="1054">
        <f>+AO50</f>
        <v>612</v>
      </c>
      <c r="AP169" s="724"/>
      <c r="AQ169" s="725"/>
      <c r="AR169" s="1026">
        <f>+AR52+AR65+AR69</f>
        <v>810</v>
      </c>
      <c r="AS169" s="1027"/>
      <c r="AT169" s="1027"/>
      <c r="AU169" s="1028"/>
      <c r="AV169" s="1003">
        <f>+AY73+BA73</f>
        <v>576</v>
      </c>
      <c r="AW169" s="579"/>
      <c r="AX169" s="579"/>
      <c r="AY169" s="579"/>
      <c r="AZ169" s="579"/>
      <c r="BA169" s="580"/>
      <c r="BB169" s="1003">
        <f>+BE73+BG73</f>
        <v>684</v>
      </c>
      <c r="BC169" s="579"/>
      <c r="BD169" s="579"/>
      <c r="BE169" s="579"/>
      <c r="BF169" s="579"/>
      <c r="BG169" s="581"/>
      <c r="BH169" s="1936">
        <f>+BK73+BM73</f>
        <v>396</v>
      </c>
      <c r="BI169" s="1937"/>
      <c r="BJ169" s="1937"/>
      <c r="BK169" s="1937"/>
      <c r="BL169" s="1937"/>
      <c r="BM169" s="1938"/>
      <c r="BN169" s="1003">
        <f>+BQ73+BS73</f>
        <v>720</v>
      </c>
      <c r="BO169" s="579"/>
      <c r="BP169" s="579"/>
      <c r="BQ169" s="579"/>
      <c r="BR169" s="579"/>
      <c r="BS169" s="580"/>
      <c r="BT169" s="582" t="e">
        <f>BT21+BT83+BT104+#REF!+BT106+BT107+BT108+BT109+BT110+BT117+BT118+BT119+BT131+BT133+BT134+BT135+BT141+BT142+BT143+BT144+BT149+BT150+BT152+BT158</f>
        <v>#REF!</v>
      </c>
      <c r="BU169" s="579"/>
      <c r="BV169" s="579"/>
      <c r="BW169" s="579"/>
      <c r="BX169" s="579"/>
      <c r="BY169" s="581" t="e">
        <f>BY21+BY83+BY104+#REF!+BY106+BY107+BY108+BY109+BY110+BY117+BY118+BY119+BY131+BY133+BY134+BY135+BY141+BY142+BY143+BY144+BY149+BY150+BY152+BY158</f>
        <v>#REF!</v>
      </c>
      <c r="BZ169" s="579"/>
      <c r="CA169" s="579"/>
      <c r="CB169" s="579"/>
      <c r="CC169" s="581"/>
      <c r="CD169" s="1003">
        <f>+CG73+CI73</f>
        <v>414</v>
      </c>
      <c r="CE169" s="579"/>
      <c r="CF169" s="579"/>
      <c r="CG169" s="579"/>
      <c r="CH169" s="579"/>
      <c r="CI169" s="580"/>
      <c r="CJ169" s="1003">
        <f>+CM73+CO73</f>
        <v>360</v>
      </c>
      <c r="CK169" s="568"/>
      <c r="CL169" s="568"/>
      <c r="CM169" s="569"/>
      <c r="CN169" s="569"/>
      <c r="CO169" s="570"/>
      <c r="CP169" s="1072" t="e">
        <f>+CJ169+CD169+BN169+BH169+BB169+AV169+AI169+AD169</f>
        <v>#REF!</v>
      </c>
      <c r="CQ169" s="171"/>
      <c r="CR169" s="1934"/>
    </row>
    <row r="170" spans="1:96" ht="14.1" customHeight="1" x14ac:dyDescent="0.2">
      <c r="A170" s="2678" t="s">
        <v>169</v>
      </c>
      <c r="B170" s="2679"/>
      <c r="C170" s="2679"/>
      <c r="D170" s="2679"/>
      <c r="E170" s="2679"/>
      <c r="F170" s="2679"/>
      <c r="G170" s="2679"/>
      <c r="H170" s="2679"/>
      <c r="I170" s="2679"/>
      <c r="J170" s="2679"/>
      <c r="K170" s="2679"/>
      <c r="L170" s="2679"/>
      <c r="M170" s="2679"/>
      <c r="N170" s="2679"/>
      <c r="O170" s="2679"/>
      <c r="P170" s="2679"/>
      <c r="Q170" s="2680"/>
      <c r="R170" s="372"/>
      <c r="S170" s="372"/>
      <c r="T170" s="2669"/>
      <c r="U170" s="2670"/>
      <c r="V170" s="2671"/>
      <c r="W170" s="2581" t="s">
        <v>112</v>
      </c>
      <c r="X170" s="2582"/>
      <c r="Y170" s="2582"/>
      <c r="Z170" s="2582"/>
      <c r="AA170" s="2582"/>
      <c r="AB170" s="2582"/>
      <c r="AC170" s="2665"/>
      <c r="AD170" s="365">
        <f>AD113+AD127+AD137+AD145+AD153+AD161</f>
        <v>0</v>
      </c>
      <c r="AE170" s="367"/>
      <c r="AF170" s="367"/>
      <c r="AG170" s="367"/>
      <c r="AH170" s="368"/>
      <c r="AI170" s="365">
        <f>AI113+AI127+AI137+AI145+AI153+AI161</f>
        <v>0</v>
      </c>
      <c r="AJ170" s="367"/>
      <c r="AK170" s="367"/>
      <c r="AL170" s="369"/>
      <c r="AM170" s="370"/>
      <c r="AN170" s="371"/>
      <c r="AO170" s="1055">
        <v>0</v>
      </c>
      <c r="AP170" s="367"/>
      <c r="AQ170" s="1032"/>
      <c r="AR170" s="1033">
        <v>0</v>
      </c>
      <c r="AS170" s="722"/>
      <c r="AT170" s="722"/>
      <c r="AU170" s="369"/>
      <c r="AV170" s="587">
        <f>AV113+AV127+AV137+AV145+AV153+AV161</f>
        <v>0</v>
      </c>
      <c r="AW170" s="584"/>
      <c r="AX170" s="584"/>
      <c r="AY170" s="584"/>
      <c r="AZ170" s="584"/>
      <c r="BA170" s="585"/>
      <c r="BB170" s="365">
        <f>+BB161</f>
        <v>108</v>
      </c>
      <c r="BC170" s="584"/>
      <c r="BD170" s="584"/>
      <c r="BE170" s="584"/>
      <c r="BF170" s="584"/>
      <c r="BG170" s="586"/>
      <c r="BH170" s="1055">
        <f>+BH127+BH113</f>
        <v>144</v>
      </c>
      <c r="BI170" s="584"/>
      <c r="BJ170" s="584"/>
      <c r="BK170" s="584"/>
      <c r="BL170" s="584"/>
      <c r="BM170" s="585"/>
      <c r="BN170" s="1004">
        <f>+BN127</f>
        <v>144</v>
      </c>
      <c r="BO170" s="584"/>
      <c r="BP170" s="584"/>
      <c r="BQ170" s="584"/>
      <c r="BR170" s="584"/>
      <c r="BS170" s="585"/>
      <c r="BT170" s="588">
        <f>BT113+BT127+BT137+BT145+BT153+BT161</f>
        <v>0</v>
      </c>
      <c r="BU170" s="584"/>
      <c r="BV170" s="584"/>
      <c r="BW170" s="584"/>
      <c r="BX170" s="584"/>
      <c r="BY170" s="586">
        <f>BY113+BY127+BY137+BY145+BY153+BY161</f>
        <v>0</v>
      </c>
      <c r="BZ170" s="584"/>
      <c r="CA170" s="584"/>
      <c r="CB170" s="584"/>
      <c r="CC170" s="586"/>
      <c r="CD170" s="365">
        <f>+CD137+CD127</f>
        <v>180</v>
      </c>
      <c r="CE170" s="584"/>
      <c r="CF170" s="584"/>
      <c r="CG170" s="584"/>
      <c r="CH170" s="584"/>
      <c r="CI170" s="585"/>
      <c r="CJ170" s="1050">
        <f>+CJ137+CJ127</f>
        <v>108</v>
      </c>
      <c r="CK170" s="584"/>
      <c r="CL170" s="584"/>
      <c r="CM170" s="589"/>
      <c r="CN170" s="442"/>
      <c r="CO170" s="443"/>
      <c r="CP170" s="1072">
        <f>+CJ170+CD170+BN170+BH170+BB170+AV170+AI170+AD170</f>
        <v>684</v>
      </c>
      <c r="CQ170" s="2663">
        <f>+CP170+CP171</f>
        <v>900</v>
      </c>
      <c r="CR170" s="1934"/>
    </row>
    <row r="171" spans="1:96" ht="23.25" customHeight="1" x14ac:dyDescent="0.2">
      <c r="A171" s="2678"/>
      <c r="B171" s="2679"/>
      <c r="C171" s="2679"/>
      <c r="D171" s="2679"/>
      <c r="E171" s="2679"/>
      <c r="F171" s="2679"/>
      <c r="G171" s="2679"/>
      <c r="H171" s="2679"/>
      <c r="I171" s="2679"/>
      <c r="J171" s="2679"/>
      <c r="K171" s="2679"/>
      <c r="L171" s="2679"/>
      <c r="M171" s="2679"/>
      <c r="N171" s="2679"/>
      <c r="O171" s="2679"/>
      <c r="P171" s="2679"/>
      <c r="Q171" s="2680"/>
      <c r="R171" s="60"/>
      <c r="S171" s="60"/>
      <c r="T171" s="2669"/>
      <c r="U171" s="2670"/>
      <c r="V171" s="2671"/>
      <c r="W171" s="2581" t="s">
        <v>215</v>
      </c>
      <c r="X171" s="2582"/>
      <c r="Y171" s="2582"/>
      <c r="Z171" s="2582"/>
      <c r="AA171" s="2582"/>
      <c r="AB171" s="2582"/>
      <c r="AC171" s="2665"/>
      <c r="AD171" s="365">
        <f>AD114+AD128+AD138+AD146+AD154+AD162+AD163</f>
        <v>0</v>
      </c>
      <c r="AE171" s="366"/>
      <c r="AF171" s="367"/>
      <c r="AG171" s="367"/>
      <c r="AH171" s="368"/>
      <c r="AI171" s="365">
        <f>AI114+AI128+AI138+AI146+AI154+AI162+AI163</f>
        <v>0</v>
      </c>
      <c r="AJ171" s="366"/>
      <c r="AK171" s="366"/>
      <c r="AL171" s="369"/>
      <c r="AM171" s="370"/>
      <c r="AN171" s="371"/>
      <c r="AO171" s="1055">
        <v>0</v>
      </c>
      <c r="AP171" s="367"/>
      <c r="AQ171" s="1032"/>
      <c r="AR171" s="1033">
        <v>0</v>
      </c>
      <c r="AS171" s="722"/>
      <c r="AT171" s="722"/>
      <c r="AU171" s="369"/>
      <c r="AV171" s="595">
        <f>AV114+AV128+AV138+AV146+AV154+AV162+AV163</f>
        <v>0</v>
      </c>
      <c r="AW171" s="591"/>
      <c r="AX171" s="591"/>
      <c r="AY171" s="591"/>
      <c r="AZ171" s="591"/>
      <c r="BA171" s="592"/>
      <c r="BB171" s="590">
        <f>+BB162</f>
        <v>36</v>
      </c>
      <c r="BC171" s="591"/>
      <c r="BD171" s="591"/>
      <c r="BE171" s="591"/>
      <c r="BF171" s="591"/>
      <c r="BG171" s="593"/>
      <c r="BH171" s="1215">
        <f>+BH114</f>
        <v>36</v>
      </c>
      <c r="BI171" s="591"/>
      <c r="BJ171" s="591"/>
      <c r="BK171" s="591"/>
      <c r="BL171" s="591"/>
      <c r="BM171" s="592"/>
      <c r="BN171" s="1005">
        <f>BN114+BN128+BN138+BN146+BN154+BN162+BN163</f>
        <v>0</v>
      </c>
      <c r="BO171" s="591"/>
      <c r="BP171" s="591"/>
      <c r="BQ171" s="591"/>
      <c r="BR171" s="591"/>
      <c r="BS171" s="592"/>
      <c r="BT171" s="596">
        <f>BT114+BT128+BT138+BT146+BT154+BT162</f>
        <v>0</v>
      </c>
      <c r="BU171" s="591"/>
      <c r="BV171" s="591"/>
      <c r="BW171" s="591"/>
      <c r="BX171" s="591"/>
      <c r="BY171" s="593">
        <f>BY114+BY128+BY138+BY146+BY154+BY162</f>
        <v>0</v>
      </c>
      <c r="BZ171" s="591"/>
      <c r="CA171" s="591"/>
      <c r="CB171" s="591"/>
      <c r="CC171" s="593"/>
      <c r="CD171" s="590">
        <f>CD114+CD128+CD138+CD146+CD154+CD162+CD163</f>
        <v>0</v>
      </c>
      <c r="CE171" s="591"/>
      <c r="CF171" s="591"/>
      <c r="CG171" s="591"/>
      <c r="CH171" s="591"/>
      <c r="CI171" s="592"/>
      <c r="CJ171" s="1051">
        <f>+CJ138+CJ128</f>
        <v>144</v>
      </c>
      <c r="CK171" s="591"/>
      <c r="CL171" s="591"/>
      <c r="CM171" s="597"/>
      <c r="CN171" s="444"/>
      <c r="CO171" s="445"/>
      <c r="CP171" s="1072">
        <f>+CJ171+CD171+BN171+BH171+BB171+AV171</f>
        <v>216</v>
      </c>
      <c r="CQ171" s="2664"/>
      <c r="CR171" s="1934"/>
    </row>
    <row r="172" spans="1:96" ht="12.75" customHeight="1" x14ac:dyDescent="0.2">
      <c r="A172" s="387" t="s">
        <v>168</v>
      </c>
      <c r="B172" s="388"/>
      <c r="C172" s="388"/>
      <c r="D172" s="388"/>
      <c r="E172" s="388"/>
      <c r="F172" s="388"/>
      <c r="G172" s="388"/>
      <c r="H172" s="388"/>
      <c r="I172" s="388"/>
      <c r="J172" s="388"/>
      <c r="K172" s="388"/>
      <c r="L172" s="388"/>
      <c r="M172" s="388"/>
      <c r="N172" s="388"/>
      <c r="O172" s="388"/>
      <c r="P172" s="388"/>
      <c r="Q172" s="389"/>
      <c r="R172" s="60"/>
      <c r="S172" s="60"/>
      <c r="T172" s="2669"/>
      <c r="U172" s="2670"/>
      <c r="V172" s="2671"/>
      <c r="W172" s="2581" t="s">
        <v>113</v>
      </c>
      <c r="X172" s="2582"/>
      <c r="Y172" s="2582"/>
      <c r="Z172" s="2582"/>
      <c r="AA172" s="2582"/>
      <c r="AB172" s="2582"/>
      <c r="AC172" s="2665"/>
      <c r="AD172" s="365" t="e">
        <f>AE74+#REF!+AE83+AE99</f>
        <v>#REF!</v>
      </c>
      <c r="AE172" s="366"/>
      <c r="AF172" s="367"/>
      <c r="AG172" s="367"/>
      <c r="AH172" s="368"/>
      <c r="AI172" s="365">
        <f>+AJ21</f>
        <v>0</v>
      </c>
      <c r="AJ172" s="367"/>
      <c r="AK172" s="366"/>
      <c r="AL172" s="369"/>
      <c r="AM172" s="370"/>
      <c r="AN172" s="371"/>
      <c r="AO172" s="376">
        <v>0</v>
      </c>
      <c r="AP172" s="367"/>
      <c r="AQ172" s="1032"/>
      <c r="AR172" s="1033">
        <f>+AS51</f>
        <v>18</v>
      </c>
      <c r="AS172" s="722"/>
      <c r="AT172" s="722"/>
      <c r="AU172" s="369"/>
      <c r="AV172" s="583">
        <f>+AW73</f>
        <v>18</v>
      </c>
      <c r="AW172" s="584"/>
      <c r="AX172" s="584"/>
      <c r="AY172" s="584"/>
      <c r="AZ172" s="584"/>
      <c r="BA172" s="585"/>
      <c r="BB172" s="583">
        <f>+BC73</f>
        <v>18</v>
      </c>
      <c r="BC172" s="584"/>
      <c r="BD172" s="584"/>
      <c r="BE172" s="584"/>
      <c r="BF172" s="584"/>
      <c r="BG172" s="586"/>
      <c r="BH172" s="583">
        <f>+BI73</f>
        <v>18</v>
      </c>
      <c r="BI172" s="584"/>
      <c r="BJ172" s="584"/>
      <c r="BK172" s="584"/>
      <c r="BL172" s="584"/>
      <c r="BM172" s="585"/>
      <c r="BN172" s="583">
        <f>+BO73</f>
        <v>18</v>
      </c>
      <c r="BO172" s="584"/>
      <c r="BP172" s="584"/>
      <c r="BQ172" s="584"/>
      <c r="BR172" s="584"/>
      <c r="BS172" s="585"/>
      <c r="BT172" s="588" t="e">
        <f>BU74+#REF!+BU83+BU99</f>
        <v>#REF!</v>
      </c>
      <c r="BU172" s="584"/>
      <c r="BV172" s="584"/>
      <c r="BW172" s="584"/>
      <c r="BX172" s="584"/>
      <c r="BY172" s="586" t="e">
        <f>BZ74+#REF!+BZ83+BZ99</f>
        <v>#REF!</v>
      </c>
      <c r="BZ172" s="584"/>
      <c r="CA172" s="584"/>
      <c r="CB172" s="584"/>
      <c r="CC172" s="586"/>
      <c r="CD172" s="583">
        <f>+CE73</f>
        <v>12</v>
      </c>
      <c r="CE172" s="584"/>
      <c r="CF172" s="584"/>
      <c r="CG172" s="584"/>
      <c r="CH172" s="584"/>
      <c r="CI172" s="585"/>
      <c r="CJ172" s="583">
        <f>+CK73</f>
        <v>24</v>
      </c>
      <c r="CK172" s="584"/>
      <c r="CL172" s="584"/>
      <c r="CM172" s="589"/>
      <c r="CN172" s="442"/>
      <c r="CO172" s="443"/>
      <c r="CP172" s="1072">
        <f>+CJ172+CD172+BN172+BH172+BB172+AV172+AI172</f>
        <v>108</v>
      </c>
      <c r="CQ172" s="171"/>
      <c r="CR172" s="1934"/>
    </row>
    <row r="173" spans="1:96" ht="12.75" customHeight="1" x14ac:dyDescent="0.2">
      <c r="A173" s="390" t="s">
        <v>365</v>
      </c>
      <c r="B173" s="391"/>
      <c r="C173" s="391"/>
      <c r="D173" s="391"/>
      <c r="E173" s="391"/>
      <c r="F173" s="391"/>
      <c r="G173" s="391"/>
      <c r="H173" s="391"/>
      <c r="I173" s="388"/>
      <c r="J173" s="391"/>
      <c r="K173" s="391"/>
      <c r="L173" s="391"/>
      <c r="M173" s="391"/>
      <c r="N173" s="391"/>
      <c r="O173" s="391"/>
      <c r="P173" s="391"/>
      <c r="Q173" s="392"/>
      <c r="R173" s="60"/>
      <c r="S173" s="60"/>
      <c r="T173" s="2669"/>
      <c r="U173" s="2670"/>
      <c r="V173" s="2671"/>
      <c r="W173" s="2581" t="s">
        <v>153</v>
      </c>
      <c r="X173" s="2582"/>
      <c r="Y173" s="2582"/>
      <c r="Z173" s="2582"/>
      <c r="AA173" s="2582"/>
      <c r="AB173" s="2582"/>
      <c r="AC173" s="1229"/>
      <c r="AD173" s="365"/>
      <c r="AE173" s="373"/>
      <c r="AF173" s="368"/>
      <c r="AG173" s="368"/>
      <c r="AH173" s="368"/>
      <c r="AI173" s="365">
        <f>+AK21</f>
        <v>0</v>
      </c>
      <c r="AJ173" s="373"/>
      <c r="AK173" s="374"/>
      <c r="AL173" s="369"/>
      <c r="AM173" s="375"/>
      <c r="AN173" s="371"/>
      <c r="AO173" s="376">
        <v>0</v>
      </c>
      <c r="AP173" s="367"/>
      <c r="AQ173" s="1032"/>
      <c r="AR173" s="1033">
        <f>+AT51</f>
        <v>36</v>
      </c>
      <c r="AS173" s="722"/>
      <c r="AT173" s="722"/>
      <c r="AU173" s="369"/>
      <c r="AV173" s="587">
        <f>+AX73</f>
        <v>18</v>
      </c>
      <c r="AW173" s="586"/>
      <c r="AX173" s="586"/>
      <c r="AY173" s="586"/>
      <c r="AZ173" s="586"/>
      <c r="BA173" s="585"/>
      <c r="BB173" s="583">
        <f>+BD73</f>
        <v>18</v>
      </c>
      <c r="BC173" s="586"/>
      <c r="BD173" s="586"/>
      <c r="BE173" s="586"/>
      <c r="BF173" s="586"/>
      <c r="BG173" s="586"/>
      <c r="BH173" s="376">
        <f>+BJ73</f>
        <v>18</v>
      </c>
      <c r="BI173" s="584"/>
      <c r="BJ173" s="584"/>
      <c r="BK173" s="584"/>
      <c r="BL173" s="584"/>
      <c r="BM173" s="585"/>
      <c r="BN173" s="587">
        <f>+BP73</f>
        <v>18</v>
      </c>
      <c r="BO173" s="584"/>
      <c r="BP173" s="584"/>
      <c r="BQ173" s="584"/>
      <c r="BR173" s="584"/>
      <c r="BS173" s="585"/>
      <c r="BT173" s="588"/>
      <c r="BU173" s="586"/>
      <c r="BV173" s="586"/>
      <c r="BW173" s="586"/>
      <c r="BX173" s="586"/>
      <c r="BY173" s="586"/>
      <c r="BZ173" s="584"/>
      <c r="CA173" s="584"/>
      <c r="CB173" s="584"/>
      <c r="CC173" s="586"/>
      <c r="CD173" s="583">
        <f>+CF73</f>
        <v>6</v>
      </c>
      <c r="CE173" s="586"/>
      <c r="CF173" s="586"/>
      <c r="CG173" s="586"/>
      <c r="CH173" s="586"/>
      <c r="CI173" s="585"/>
      <c r="CJ173" s="1050">
        <f>+CL73</f>
        <v>12</v>
      </c>
      <c r="CK173" s="584"/>
      <c r="CL173" s="584"/>
      <c r="CM173" s="589"/>
      <c r="CN173" s="442"/>
      <c r="CO173" s="443"/>
      <c r="CP173" s="1072">
        <f>+CJ173+CD173+BN173+BH173+BB173+AV173+AI173+AD173</f>
        <v>90</v>
      </c>
      <c r="CQ173" s="171"/>
      <c r="CR173" s="1934"/>
    </row>
    <row r="174" spans="1:96" ht="21" customHeight="1" x14ac:dyDescent="0.2">
      <c r="A174" s="390"/>
      <c r="B174" s="391"/>
      <c r="C174" s="391"/>
      <c r="D174" s="391"/>
      <c r="E174" s="391"/>
      <c r="F174" s="391"/>
      <c r="G174" s="391"/>
      <c r="H174" s="391"/>
      <c r="I174" s="388"/>
      <c r="J174" s="391"/>
      <c r="K174" s="391"/>
      <c r="L174" s="391"/>
      <c r="M174" s="391"/>
      <c r="N174" s="391"/>
      <c r="O174" s="391"/>
      <c r="P174" s="391"/>
      <c r="Q174" s="392"/>
      <c r="R174" s="60"/>
      <c r="S174" s="60"/>
      <c r="T174" s="2669"/>
      <c r="U174" s="2670"/>
      <c r="V174" s="2671"/>
      <c r="W174" s="2581" t="s">
        <v>114</v>
      </c>
      <c r="X174" s="2582"/>
      <c r="Y174" s="2582"/>
      <c r="Z174" s="2582"/>
      <c r="AA174" s="2582"/>
      <c r="AB174" s="2582"/>
      <c r="AC174" s="2665"/>
      <c r="AD174" s="365"/>
      <c r="AE174" s="368"/>
      <c r="AF174" s="368"/>
      <c r="AG174" s="368"/>
      <c r="AH174" s="368"/>
      <c r="AI174" s="365"/>
      <c r="AJ174" s="368"/>
      <c r="AK174" s="368"/>
      <c r="AL174" s="369"/>
      <c r="AM174" s="375"/>
      <c r="AN174" s="371"/>
      <c r="AO174" s="726"/>
      <c r="AP174" s="722"/>
      <c r="AQ174" s="369"/>
      <c r="AR174" s="370"/>
      <c r="AS174" s="722"/>
      <c r="AT174" s="722"/>
      <c r="AU174" s="369"/>
      <c r="AV174" s="588"/>
      <c r="AW174" s="586"/>
      <c r="AX174" s="586"/>
      <c r="AY174" s="586"/>
      <c r="AZ174" s="586"/>
      <c r="BA174" s="585"/>
      <c r="BB174" s="598"/>
      <c r="BC174" s="586"/>
      <c r="BD174" s="586"/>
      <c r="BE174" s="586"/>
      <c r="BF174" s="586"/>
      <c r="BG174" s="586"/>
      <c r="BH174" s="1216"/>
      <c r="BI174" s="584"/>
      <c r="BJ174" s="584"/>
      <c r="BK174" s="584"/>
      <c r="BL174" s="584"/>
      <c r="BM174" s="585"/>
      <c r="BN174" s="596"/>
      <c r="BO174" s="584"/>
      <c r="BP174" s="584"/>
      <c r="BQ174" s="584"/>
      <c r="BR174" s="584"/>
      <c r="BS174" s="585"/>
      <c r="BT174" s="588"/>
      <c r="BU174" s="586"/>
      <c r="BV174" s="586"/>
      <c r="BW174" s="586"/>
      <c r="BX174" s="586"/>
      <c r="BY174" s="586"/>
      <c r="BZ174" s="584"/>
      <c r="CA174" s="584"/>
      <c r="CB174" s="584"/>
      <c r="CC174" s="586"/>
      <c r="CD174" s="598"/>
      <c r="CE174" s="586"/>
      <c r="CF174" s="586"/>
      <c r="CG174" s="586"/>
      <c r="CH174" s="586"/>
      <c r="CI174" s="585"/>
      <c r="CJ174" s="1051">
        <f>+T164</f>
        <v>216</v>
      </c>
      <c r="CK174" s="584"/>
      <c r="CL174" s="584"/>
      <c r="CM174" s="589"/>
      <c r="CN174" s="442"/>
      <c r="CO174" s="443"/>
      <c r="CP174" s="1072">
        <f>+CJ174</f>
        <v>216</v>
      </c>
      <c r="CQ174" s="171"/>
      <c r="CR174" s="1393"/>
    </row>
    <row r="175" spans="1:96" ht="17.25" customHeight="1" x14ac:dyDescent="0.2">
      <c r="A175" s="390"/>
      <c r="B175" s="391"/>
      <c r="C175" s="391"/>
      <c r="D175" s="391"/>
      <c r="E175" s="391"/>
      <c r="F175" s="391"/>
      <c r="G175" s="391"/>
      <c r="H175" s="391"/>
      <c r="I175" s="388"/>
      <c r="J175" s="391"/>
      <c r="K175" s="391"/>
      <c r="L175" s="391"/>
      <c r="M175" s="391"/>
      <c r="N175" s="391"/>
      <c r="O175" s="391"/>
      <c r="P175" s="391"/>
      <c r="Q175" s="392"/>
      <c r="R175" s="60"/>
      <c r="S175" s="60"/>
      <c r="T175" s="2669"/>
      <c r="U175" s="2670"/>
      <c r="V175" s="2671"/>
      <c r="W175" s="2581" t="s">
        <v>213</v>
      </c>
      <c r="X175" s="2582"/>
      <c r="Y175" s="2582"/>
      <c r="Z175" s="2582"/>
      <c r="AA175" s="2582"/>
      <c r="AB175" s="2582"/>
      <c r="AC175" s="2665"/>
      <c r="AD175" s="376"/>
      <c r="AE175" s="202"/>
      <c r="AF175" s="367"/>
      <c r="AG175" s="367"/>
      <c r="AH175" s="368"/>
      <c r="AI175" s="376"/>
      <c r="AJ175" s="202"/>
      <c r="AK175" s="202"/>
      <c r="AL175" s="369"/>
      <c r="AM175" s="370"/>
      <c r="AN175" s="371"/>
      <c r="AO175" s="594"/>
      <c r="AP175" s="1017"/>
      <c r="AQ175" s="1018"/>
      <c r="AR175" s="1033">
        <v>3</v>
      </c>
      <c r="AS175" s="722"/>
      <c r="AT175" s="722"/>
      <c r="AU175" s="369"/>
      <c r="AV175" s="599">
        <v>3</v>
      </c>
      <c r="AW175" s="567"/>
      <c r="AX175" s="567"/>
      <c r="AY175" s="591"/>
      <c r="AZ175" s="591"/>
      <c r="BA175" s="592"/>
      <c r="BB175" s="594">
        <v>3</v>
      </c>
      <c r="BC175" s="567"/>
      <c r="BD175" s="567"/>
      <c r="BE175" s="591"/>
      <c r="BF175" s="591"/>
      <c r="BG175" s="593"/>
      <c r="BH175" s="1217">
        <v>3</v>
      </c>
      <c r="BI175" s="567"/>
      <c r="BJ175" s="567"/>
      <c r="BK175" s="591"/>
      <c r="BL175" s="591"/>
      <c r="BM175" s="592"/>
      <c r="BN175" s="599">
        <v>3</v>
      </c>
      <c r="BO175" s="591"/>
      <c r="BP175" s="591"/>
      <c r="BQ175" s="591"/>
      <c r="BR175" s="591"/>
      <c r="BS175" s="592"/>
      <c r="BT175" s="596">
        <f>COUNTIF(R24:R49,"Э")+COUNTIF(R84:R92,"Э")+COUNTIF(R103:R114,"Э")+COUNTIF(R116:R128,"Э")+COUNTIF(R130:R138,"Э")+COUNTIF(R140:R146,"Э")+COUNTIF(R148:R154,"Э")+COUNTIF(R156:R163,"Э")</f>
        <v>0</v>
      </c>
      <c r="BU175" s="591"/>
      <c r="BV175" s="591"/>
      <c r="BW175" s="591"/>
      <c r="BX175" s="591"/>
      <c r="BY175" s="593">
        <f>COUNTIF(S24:S49,"Э")+COUNTIF(S84:S92,"Э")+COUNTIF(S103:S114,"Э")+COUNTIF(S116:S128,"Э")+COUNTIF(S130:S138,"Э")+COUNTIF(S140:S146,"Э")+COUNTIF(S148:S154,"Э")+COUNTIF(S156:S163,"Э")</f>
        <v>0</v>
      </c>
      <c r="BZ175" s="591"/>
      <c r="CA175" s="591"/>
      <c r="CB175" s="591"/>
      <c r="CC175" s="593"/>
      <c r="CD175" s="594">
        <v>2</v>
      </c>
      <c r="CE175" s="567"/>
      <c r="CF175" s="567"/>
      <c r="CG175" s="591"/>
      <c r="CH175" s="591"/>
      <c r="CI175" s="592"/>
      <c r="CJ175" s="599">
        <v>4</v>
      </c>
      <c r="CK175" s="591"/>
      <c r="CL175" s="591"/>
      <c r="CM175" s="597"/>
      <c r="CN175" s="444"/>
      <c r="CO175" s="445"/>
      <c r="CP175" s="171"/>
      <c r="CQ175" s="171"/>
      <c r="CR175" s="1934"/>
    </row>
    <row r="176" spans="1:96" ht="24" customHeight="1" thickBot="1" x14ac:dyDescent="0.25">
      <c r="A176" s="2681"/>
      <c r="B176" s="2682"/>
      <c r="C176" s="2682"/>
      <c r="D176" s="2682"/>
      <c r="E176" s="2682"/>
      <c r="F176" s="2682"/>
      <c r="G176" s="2682"/>
      <c r="H176" s="2682"/>
      <c r="I176" s="2682"/>
      <c r="J176" s="2682"/>
      <c r="K176" s="2682"/>
      <c r="L176" s="2682"/>
      <c r="M176" s="2682"/>
      <c r="N176" s="2682"/>
      <c r="O176" s="2682"/>
      <c r="P176" s="2682"/>
      <c r="Q176" s="2683"/>
      <c r="R176" s="60"/>
      <c r="S176" s="60"/>
      <c r="T176" s="2672"/>
      <c r="U176" s="2673"/>
      <c r="V176" s="2674"/>
      <c r="W176" s="2591" t="s">
        <v>237</v>
      </c>
      <c r="X176" s="2592"/>
      <c r="Y176" s="2592"/>
      <c r="Z176" s="2592"/>
      <c r="AA176" s="2592"/>
      <c r="AB176" s="2592"/>
      <c r="AC176" s="2593"/>
      <c r="AD176" s="376"/>
      <c r="AE176" s="202"/>
      <c r="AF176" s="367"/>
      <c r="AG176" s="367"/>
      <c r="AH176" s="368"/>
      <c r="AI176" s="377"/>
      <c r="AJ176" s="286"/>
      <c r="AK176" s="286"/>
      <c r="AL176" s="378"/>
      <c r="AM176" s="370"/>
      <c r="AN176" s="371"/>
      <c r="AO176" s="600">
        <v>3</v>
      </c>
      <c r="AP176" s="1019"/>
      <c r="AQ176" s="1020"/>
      <c r="AR176" s="1174">
        <v>9</v>
      </c>
      <c r="AS176" s="727"/>
      <c r="AT176" s="727"/>
      <c r="AU176" s="378"/>
      <c r="AV176" s="605">
        <v>2</v>
      </c>
      <c r="AW176" s="601"/>
      <c r="AX176" s="601"/>
      <c r="AY176" s="602"/>
      <c r="AZ176" s="602"/>
      <c r="BA176" s="603"/>
      <c r="BB176" s="600">
        <v>10</v>
      </c>
      <c r="BC176" s="601"/>
      <c r="BD176" s="601"/>
      <c r="BE176" s="602"/>
      <c r="BF176" s="602"/>
      <c r="BG176" s="604"/>
      <c r="BH176" s="1871">
        <v>4</v>
      </c>
      <c r="BI176" s="601"/>
      <c r="BJ176" s="601"/>
      <c r="BK176" s="602"/>
      <c r="BL176" s="602"/>
      <c r="BM176" s="603"/>
      <c r="BN176" s="605">
        <v>8</v>
      </c>
      <c r="BO176" s="602"/>
      <c r="BP176" s="602"/>
      <c r="BQ176" s="602"/>
      <c r="BR176" s="602"/>
      <c r="BS176" s="603"/>
      <c r="BT176" s="596">
        <f>COUNTIF(R24:R49,"ДЗ")+COUNTIF(R84:R92,"ДЗ")+COUNTIF(R103:R114,"ДЗ")+COUNTIF(R116:R128,"ДЗ")+COUNTIF(R130:R138,"ДЗ")+COUNTIF(R140:R146,"ДЗ")+COUNTIF(R148:R154,"ДЗ")+COUNTIF(R156:R163,"ДЗ")</f>
        <v>0</v>
      </c>
      <c r="BU176" s="591"/>
      <c r="BV176" s="591"/>
      <c r="BW176" s="591"/>
      <c r="BX176" s="591"/>
      <c r="BY176" s="593">
        <f>COUNTIF(S24:S49,"ДЗ")+COUNTIF(S84:S92,"ДЗ")+COUNTIF(S103:S114,"ДЗ")+COUNTIF(S116:S128,"ДЗ")+COUNTIF(S130:S138,"ДЗ")+COUNTIF(S140:S146,"ДЗ")+COUNTIF(S148:S154,"ДЗ")+COUNTIF(S156:S163,"ДЗ")</f>
        <v>0</v>
      </c>
      <c r="BZ176" s="591"/>
      <c r="CA176" s="591"/>
      <c r="CB176" s="591"/>
      <c r="CC176" s="593"/>
      <c r="CD176" s="600">
        <v>1</v>
      </c>
      <c r="CE176" s="601"/>
      <c r="CF176" s="601"/>
      <c r="CG176" s="602"/>
      <c r="CH176" s="602"/>
      <c r="CI176" s="603"/>
      <c r="CJ176" s="605">
        <v>9</v>
      </c>
      <c r="CK176" s="602"/>
      <c r="CL176" s="602"/>
      <c r="CM176" s="606"/>
      <c r="CN176" s="446"/>
      <c r="CO176" s="447"/>
      <c r="CP176" s="171"/>
      <c r="CQ176" s="171"/>
      <c r="CR176" s="1934"/>
    </row>
    <row r="177" spans="1:97" ht="14.1" customHeight="1" x14ac:dyDescent="0.2">
      <c r="A177" s="21"/>
      <c r="B177" s="21"/>
      <c r="C177" s="21"/>
      <c r="D177" s="21"/>
      <c r="E177" s="21"/>
      <c r="F177" s="21"/>
      <c r="G177" s="21"/>
      <c r="H177" s="21"/>
      <c r="I177" s="1493"/>
      <c r="J177" s="1066"/>
      <c r="K177" s="1066"/>
      <c r="L177" s="1066"/>
      <c r="M177" s="1066"/>
      <c r="N177" s="1066"/>
      <c r="O177" s="1066"/>
      <c r="P177" s="1066"/>
      <c r="Q177" s="1066"/>
      <c r="R177" s="59"/>
      <c r="S177" s="59"/>
      <c r="T177" s="1068"/>
      <c r="U177" s="1486"/>
      <c r="V177" s="1069"/>
      <c r="W177" s="42"/>
      <c r="X177" s="42"/>
      <c r="Y177" s="42"/>
      <c r="Z177" s="42"/>
      <c r="AA177" s="42"/>
      <c r="AB177" s="42"/>
      <c r="AC177" s="48"/>
      <c r="AD177" s="42"/>
      <c r="AE177" s="48"/>
      <c r="AF177" s="42"/>
      <c r="AG177" s="42"/>
      <c r="AH177" s="42"/>
      <c r="AI177" s="42"/>
      <c r="AJ177" s="48"/>
      <c r="AK177" s="48"/>
      <c r="AL177" s="42"/>
      <c r="AM177" s="42"/>
      <c r="AN177" s="42"/>
      <c r="AO177" s="42"/>
      <c r="AP177" s="42"/>
      <c r="AQ177" s="42"/>
      <c r="AR177" s="42"/>
      <c r="AS177" s="42"/>
      <c r="AT177" s="42"/>
      <c r="AU177" s="42"/>
      <c r="AV177" s="41"/>
      <c r="AW177" s="48"/>
      <c r="AX177" s="48"/>
      <c r="AY177" s="42"/>
      <c r="AZ177" s="42"/>
      <c r="BA177" s="42"/>
      <c r="BB177" s="1066"/>
      <c r="BC177" s="48"/>
      <c r="BD177" s="48"/>
      <c r="BE177" s="42"/>
      <c r="BF177" s="42"/>
      <c r="BG177" s="42"/>
      <c r="BH177" s="1066"/>
      <c r="BI177" s="48"/>
      <c r="BJ177" s="48"/>
      <c r="BK177" s="42"/>
      <c r="BL177" s="42"/>
      <c r="BM177" s="42"/>
      <c r="BN177" s="1066"/>
      <c r="BO177" s="48"/>
      <c r="BP177" s="48"/>
      <c r="BQ177" s="42"/>
      <c r="BR177" s="42"/>
      <c r="BS177" s="42"/>
      <c r="BT177" s="1066"/>
      <c r="BU177" s="48"/>
      <c r="BV177" s="42"/>
      <c r="BW177" s="42"/>
      <c r="BX177" s="42"/>
      <c r="BY177" s="1066"/>
      <c r="BZ177" s="48"/>
      <c r="CA177" s="42"/>
      <c r="CB177" s="42"/>
      <c r="CC177" s="42"/>
      <c r="CP177" s="2658" t="e">
        <f>+CP174+CP173+CP172+CP171+CP170+CP169+#REF!</f>
        <v>#REF!</v>
      </c>
      <c r="CQ177" s="2659"/>
      <c r="CS177" s="2021"/>
    </row>
    <row r="178" spans="1:97" ht="12" customHeight="1" x14ac:dyDescent="0.2">
      <c r="A178" s="21"/>
      <c r="B178" s="21"/>
      <c r="C178" s="21"/>
      <c r="D178" s="21"/>
      <c r="E178" s="21"/>
      <c r="F178" s="21"/>
      <c r="G178" s="21"/>
      <c r="H178" s="21"/>
      <c r="I178" s="1493"/>
      <c r="J178" s="1066"/>
      <c r="K178" s="1066"/>
      <c r="L178" s="1066"/>
      <c r="M178" s="1066"/>
      <c r="N178" s="1066"/>
      <c r="O178" s="1066"/>
      <c r="P178" s="1066"/>
      <c r="Q178" s="1066"/>
      <c r="R178" s="59"/>
      <c r="S178" s="59"/>
      <c r="T178" s="1068"/>
      <c r="U178" s="1486"/>
      <c r="V178" s="1069"/>
      <c r="W178" s="1066"/>
      <c r="X178" s="1066"/>
      <c r="Y178" s="1066"/>
      <c r="Z178" s="1066"/>
      <c r="AA178" s="1066"/>
      <c r="AB178" s="1066"/>
      <c r="AC178" s="46"/>
      <c r="AD178" s="1066"/>
      <c r="AE178" s="46"/>
      <c r="AF178" s="1066"/>
      <c r="AG178" s="1066"/>
      <c r="AH178" s="1066"/>
      <c r="AI178" s="1066"/>
      <c r="AJ178" s="46"/>
      <c r="AK178" s="46"/>
      <c r="AL178" s="1066"/>
      <c r="AM178" s="1066"/>
      <c r="AN178" s="1066"/>
      <c r="AO178" s="1066"/>
      <c r="AP178" s="1066"/>
      <c r="AQ178" s="1066"/>
      <c r="AR178" s="1066"/>
      <c r="AS178" s="1066"/>
      <c r="AT178" s="1066"/>
      <c r="AU178" s="1066"/>
      <c r="AV178" s="22"/>
      <c r="AW178" s="46"/>
      <c r="AX178" s="46"/>
      <c r="AY178" s="1066"/>
      <c r="AZ178" s="1066"/>
      <c r="BA178" s="1066"/>
      <c r="BB178" s="1066"/>
      <c r="BC178" s="46"/>
      <c r="BD178" s="46"/>
      <c r="BE178" s="1066"/>
      <c r="BF178" s="1066"/>
      <c r="BG178" s="1066"/>
      <c r="BH178" s="1066"/>
      <c r="BI178" s="46"/>
      <c r="BJ178" s="46"/>
      <c r="BK178" s="1066"/>
      <c r="BL178" s="1066"/>
      <c r="BM178" s="1066"/>
      <c r="BN178" s="1066"/>
      <c r="BO178" s="46"/>
      <c r="BP178" s="46"/>
      <c r="BQ178" s="1066"/>
      <c r="BR178" s="1066"/>
      <c r="BS178" s="1066"/>
      <c r="BT178" s="1066"/>
      <c r="BU178" s="46"/>
      <c r="BV178" s="1066"/>
      <c r="BW178" s="1066"/>
      <c r="BX178" s="1066"/>
      <c r="BY178" s="1066"/>
      <c r="BZ178" s="46"/>
      <c r="CA178" s="1066"/>
      <c r="CB178" s="1066"/>
      <c r="CC178" s="1066"/>
      <c r="CD178" s="26"/>
      <c r="CE178" s="26"/>
      <c r="CF178" s="26"/>
      <c r="CG178" s="26"/>
      <c r="CH178" s="26"/>
      <c r="CI178" s="26"/>
      <c r="CJ178" s="26"/>
      <c r="CK178" s="26"/>
      <c r="CL178" s="26"/>
      <c r="CM178" s="26"/>
      <c r="CN178" s="26"/>
      <c r="CO178" s="26"/>
      <c r="CP178" s="26"/>
      <c r="CQ178" s="26"/>
    </row>
    <row r="179" spans="1:97" ht="12" customHeight="1" x14ac:dyDescent="0.2">
      <c r="A179" s="21"/>
      <c r="B179" s="21"/>
      <c r="C179" s="21"/>
      <c r="D179" s="21"/>
      <c r="E179" s="21"/>
      <c r="F179" s="21"/>
      <c r="G179" s="21"/>
      <c r="H179" s="21"/>
      <c r="I179" s="1493"/>
      <c r="J179" s="1066"/>
      <c r="K179" s="1066"/>
      <c r="L179" s="1066"/>
      <c r="M179" s="1066"/>
      <c r="N179" s="1066"/>
      <c r="O179" s="1066"/>
      <c r="P179" s="1066"/>
      <c r="Q179" s="1066"/>
      <c r="R179" s="59"/>
      <c r="S179" s="59"/>
      <c r="T179" s="1068"/>
      <c r="U179" s="1486"/>
      <c r="V179" s="1069"/>
      <c r="W179" s="1066"/>
      <c r="X179" s="1066"/>
      <c r="Y179" s="1066"/>
      <c r="Z179" s="1066"/>
      <c r="AA179" s="1066"/>
      <c r="AB179" s="1066"/>
      <c r="AC179" s="46"/>
      <c r="AD179" s="1066"/>
      <c r="AE179" s="46"/>
      <c r="AF179" s="1066"/>
      <c r="AG179" s="1066"/>
      <c r="AH179" s="1066"/>
      <c r="AI179" s="1066"/>
      <c r="AJ179" s="46"/>
      <c r="AK179" s="46"/>
      <c r="AL179" s="1066"/>
      <c r="AM179" s="1066"/>
      <c r="AN179" s="1066"/>
      <c r="AO179" s="1066"/>
      <c r="AP179" s="1066"/>
      <c r="AQ179" s="1066"/>
      <c r="AR179" s="1066"/>
      <c r="AS179" s="1066"/>
      <c r="AT179" s="1066"/>
      <c r="AU179" s="1066"/>
      <c r="AV179" s="22"/>
      <c r="AW179" s="46"/>
      <c r="AX179" s="46"/>
      <c r="AY179" s="1066"/>
      <c r="AZ179" s="1066"/>
      <c r="BA179" s="1066"/>
      <c r="BB179" s="1066"/>
      <c r="BC179" s="46"/>
      <c r="BD179" s="46"/>
      <c r="BE179" s="1066"/>
      <c r="BF179" s="1066"/>
      <c r="BG179" s="1066"/>
      <c r="BH179" s="1066"/>
      <c r="BI179" s="46"/>
      <c r="BJ179" s="46"/>
      <c r="BK179" s="1066"/>
      <c r="BL179" s="1066"/>
      <c r="BM179" s="1066"/>
      <c r="BN179" s="1066"/>
      <c r="BO179" s="46"/>
      <c r="BP179" s="46"/>
      <c r="BQ179" s="1066"/>
      <c r="BR179" s="1066"/>
      <c r="BS179" s="1066"/>
      <c r="BT179" s="1066"/>
      <c r="BU179" s="46"/>
      <c r="BV179" s="1066"/>
      <c r="BW179" s="1066"/>
      <c r="BX179" s="1066"/>
      <c r="BY179" s="1066"/>
      <c r="BZ179" s="46"/>
      <c r="CA179" s="1066"/>
      <c r="CB179" s="1066"/>
      <c r="CC179" s="1066"/>
      <c r="CD179" s="26"/>
      <c r="CE179" s="26"/>
      <c r="CF179" s="26"/>
      <c r="CG179" s="26"/>
      <c r="CH179" s="26"/>
      <c r="CI179" s="26"/>
      <c r="CJ179" s="26"/>
      <c r="CK179" s="26"/>
      <c r="CL179" s="26"/>
      <c r="CM179" s="26"/>
      <c r="CN179" s="26"/>
      <c r="CO179" s="26"/>
      <c r="CP179" s="26"/>
      <c r="CQ179" s="26"/>
    </row>
    <row r="180" spans="1:97" s="26" customFormat="1" ht="22.5" hidden="1" customHeight="1" x14ac:dyDescent="0.2">
      <c r="A180" s="2660" t="s">
        <v>83</v>
      </c>
      <c r="B180" s="2660"/>
      <c r="C180" s="2660"/>
      <c r="D180" s="2660"/>
      <c r="E180" s="2660"/>
      <c r="F180" s="2660"/>
      <c r="G180" s="2660"/>
      <c r="H180" s="2660"/>
      <c r="I180" s="2660"/>
      <c r="J180" s="2660"/>
      <c r="K180" s="2660"/>
      <c r="L180" s="2660"/>
      <c r="M180" s="2660"/>
      <c r="N180" s="2660"/>
      <c r="O180" s="2660"/>
      <c r="P180" s="2660"/>
      <c r="Q180" s="2660"/>
      <c r="R180" s="2660"/>
      <c r="S180" s="2660"/>
      <c r="T180" s="2660"/>
      <c r="U180" s="2660"/>
      <c r="V180" s="2660"/>
      <c r="W180" s="2660"/>
      <c r="X180" s="2660"/>
      <c r="Y180" s="2660"/>
      <c r="Z180" s="2660"/>
      <c r="AA180" s="2660"/>
      <c r="AB180" s="2660"/>
      <c r="AC180" s="2660"/>
      <c r="AD180" s="2660"/>
      <c r="AE180" s="49"/>
      <c r="AF180" s="39"/>
      <c r="AG180" s="39"/>
      <c r="AH180" s="39"/>
      <c r="AI180" s="24"/>
      <c r="AJ180" s="49"/>
      <c r="AK180" s="49"/>
      <c r="AL180" s="39"/>
      <c r="AM180" s="39"/>
      <c r="AN180" s="39"/>
      <c r="AO180" s="39"/>
      <c r="AP180" s="39"/>
      <c r="AQ180" s="39"/>
      <c r="AR180" s="39"/>
      <c r="AS180" s="39"/>
      <c r="AT180" s="39"/>
      <c r="AU180" s="39"/>
      <c r="AV180" s="25"/>
      <c r="AW180" s="49"/>
      <c r="AX180" s="49"/>
      <c r="AY180" s="39"/>
      <c r="AZ180" s="39"/>
      <c r="BA180" s="39"/>
      <c r="BB180" s="24"/>
      <c r="BC180" s="49"/>
      <c r="BD180" s="49"/>
      <c r="BE180" s="39"/>
      <c r="BF180" s="39"/>
      <c r="BG180" s="39"/>
      <c r="BH180" s="24"/>
      <c r="BI180" s="49"/>
      <c r="BJ180" s="49"/>
      <c r="BK180" s="39"/>
      <c r="BL180" s="39"/>
      <c r="BM180" s="39"/>
      <c r="BN180" s="24"/>
      <c r="BO180" s="49"/>
      <c r="BP180" s="49"/>
      <c r="BQ180" s="39"/>
      <c r="BR180" s="39"/>
      <c r="BS180" s="39"/>
      <c r="BT180" s="24"/>
      <c r="BU180" s="49"/>
      <c r="BV180" s="39"/>
      <c r="BW180" s="39"/>
      <c r="BX180" s="39"/>
      <c r="BY180" s="24"/>
      <c r="BZ180" s="49"/>
      <c r="CA180" s="39"/>
      <c r="CB180" s="39"/>
      <c r="CC180" s="39"/>
    </row>
    <row r="181" spans="1:97" s="26" customFormat="1" ht="12" hidden="1" customHeight="1" x14ac:dyDescent="0.2">
      <c r="A181" s="31"/>
      <c r="B181" s="32"/>
      <c r="I181" s="61"/>
      <c r="J181" s="24"/>
      <c r="K181" s="24"/>
      <c r="L181" s="24"/>
      <c r="M181" s="24"/>
      <c r="N181" s="24"/>
      <c r="O181" s="24"/>
      <c r="P181" s="24"/>
      <c r="Q181" s="24"/>
      <c r="R181" s="60"/>
      <c r="S181" s="60"/>
      <c r="T181" s="28"/>
      <c r="U181" s="1487"/>
      <c r="V181" s="56"/>
      <c r="W181" s="24"/>
      <c r="X181" s="24"/>
      <c r="Y181" s="24"/>
      <c r="Z181" s="24"/>
      <c r="AA181" s="24"/>
      <c r="AB181" s="24"/>
      <c r="AC181" s="47"/>
      <c r="AD181" s="24"/>
      <c r="AE181" s="47"/>
      <c r="AF181" s="24"/>
      <c r="AG181" s="24"/>
      <c r="AH181" s="24"/>
      <c r="AI181" s="24"/>
      <c r="AJ181" s="47"/>
      <c r="AK181" s="47"/>
      <c r="AL181" s="24"/>
      <c r="AM181" s="24"/>
      <c r="AN181" s="24"/>
      <c r="AO181" s="24"/>
      <c r="AP181" s="24"/>
      <c r="AQ181" s="24"/>
      <c r="AR181" s="24"/>
      <c r="AS181" s="24"/>
      <c r="AT181" s="24"/>
      <c r="AU181" s="24"/>
      <c r="AV181" s="25"/>
      <c r="AW181" s="47"/>
      <c r="AX181" s="47"/>
      <c r="AY181" s="24"/>
      <c r="AZ181" s="24"/>
      <c r="BA181" s="24"/>
      <c r="BB181" s="24"/>
      <c r="BC181" s="47"/>
      <c r="BD181" s="47"/>
      <c r="BE181" s="24"/>
      <c r="BF181" s="24"/>
      <c r="BG181" s="24"/>
      <c r="BH181" s="24"/>
      <c r="BI181" s="47"/>
      <c r="BJ181" s="47"/>
      <c r="BK181" s="24"/>
      <c r="BL181" s="24"/>
      <c r="BM181" s="24"/>
      <c r="BN181" s="24"/>
      <c r="BO181" s="47"/>
      <c r="BP181" s="47"/>
      <c r="BQ181" s="24"/>
      <c r="BR181" s="24"/>
      <c r="BS181" s="24"/>
      <c r="BT181" s="24"/>
      <c r="BU181" s="47"/>
      <c r="BV181" s="24"/>
      <c r="BW181" s="24"/>
      <c r="BX181" s="24"/>
      <c r="BY181" s="24"/>
      <c r="BZ181" s="47"/>
      <c r="CA181" s="24"/>
      <c r="CB181" s="24"/>
      <c r="CC181" s="24"/>
    </row>
    <row r="182" spans="1:97" s="26" customFormat="1" ht="12" hidden="1" customHeight="1" x14ac:dyDescent="0.2">
      <c r="A182" s="33" t="s">
        <v>34</v>
      </c>
      <c r="B182" s="2661" t="s">
        <v>35</v>
      </c>
      <c r="C182" s="2661"/>
      <c r="D182" s="2661"/>
      <c r="E182" s="2661"/>
      <c r="F182" s="2661"/>
      <c r="G182" s="2661"/>
      <c r="H182" s="2661"/>
      <c r="I182" s="2661"/>
      <c r="J182" s="2661"/>
      <c r="K182" s="2661"/>
      <c r="L182" s="2661"/>
      <c r="M182" s="2661"/>
      <c r="N182" s="2661"/>
      <c r="O182" s="2661"/>
      <c r="P182" s="2661"/>
      <c r="Q182" s="2661"/>
      <c r="R182" s="2661"/>
      <c r="S182" s="2661"/>
      <c r="T182" s="2661"/>
      <c r="U182" s="2661"/>
      <c r="V182" s="2661"/>
      <c r="W182" s="2661"/>
      <c r="X182" s="2661"/>
      <c r="Y182" s="2661"/>
      <c r="Z182" s="2661"/>
      <c r="AA182" s="2661"/>
      <c r="AB182" s="2661"/>
      <c r="AC182" s="2661"/>
      <c r="AD182" s="2661"/>
      <c r="AE182" s="50"/>
      <c r="AF182" s="1073"/>
      <c r="AG182" s="1073"/>
      <c r="AH182" s="1073"/>
      <c r="AI182" s="24"/>
      <c r="AJ182" s="50"/>
      <c r="AK182" s="50"/>
      <c r="AL182" s="1073"/>
      <c r="AM182" s="1073"/>
      <c r="AN182" s="1073"/>
      <c r="AO182" s="1073"/>
      <c r="AP182" s="1073"/>
      <c r="AQ182" s="1073"/>
      <c r="AR182" s="1073"/>
      <c r="AS182" s="1073"/>
      <c r="AT182" s="1073"/>
      <c r="AU182" s="1073"/>
      <c r="AV182" s="25"/>
      <c r="AW182" s="50"/>
      <c r="AX182" s="50"/>
      <c r="AY182" s="1073"/>
      <c r="AZ182" s="1073"/>
      <c r="BA182" s="1073"/>
      <c r="BB182" s="24"/>
      <c r="BC182" s="50"/>
      <c r="BD182" s="50"/>
      <c r="BE182" s="1073"/>
      <c r="BF182" s="1073"/>
      <c r="BG182" s="1073"/>
      <c r="BH182" s="24"/>
      <c r="BI182" s="50"/>
      <c r="BJ182" s="50"/>
      <c r="BK182" s="1073"/>
      <c r="BL182" s="1073"/>
      <c r="BM182" s="1073"/>
      <c r="BN182" s="24"/>
      <c r="BO182" s="50"/>
      <c r="BP182" s="50"/>
      <c r="BQ182" s="1073"/>
      <c r="BR182" s="1073"/>
      <c r="BS182" s="1073"/>
      <c r="BT182" s="24"/>
      <c r="BU182" s="50"/>
      <c r="BV182" s="1073"/>
      <c r="BW182" s="1073"/>
      <c r="BX182" s="1073"/>
      <c r="BY182" s="24"/>
      <c r="BZ182" s="50"/>
      <c r="CA182" s="1073"/>
      <c r="CB182" s="1073"/>
      <c r="CC182" s="1073"/>
    </row>
    <row r="183" spans="1:97" s="26" customFormat="1" ht="12.75" hidden="1" customHeight="1" x14ac:dyDescent="0.2">
      <c r="A183" s="34"/>
      <c r="B183" s="2661" t="s">
        <v>36</v>
      </c>
      <c r="C183" s="2661"/>
      <c r="D183" s="2661"/>
      <c r="E183" s="2661"/>
      <c r="F183" s="2661"/>
      <c r="G183" s="2661"/>
      <c r="H183" s="2661"/>
      <c r="I183" s="2661"/>
      <c r="J183" s="2661"/>
      <c r="K183" s="2661"/>
      <c r="L183" s="2661"/>
      <c r="M183" s="2661"/>
      <c r="N183" s="2661"/>
      <c r="O183" s="2661"/>
      <c r="P183" s="2661"/>
      <c r="Q183" s="2661"/>
      <c r="R183" s="2661"/>
      <c r="S183" s="2661"/>
      <c r="T183" s="2661"/>
      <c r="U183" s="2661"/>
      <c r="V183" s="2661"/>
      <c r="W183" s="2661"/>
      <c r="X183" s="2661"/>
      <c r="Y183" s="2661"/>
      <c r="Z183" s="2661"/>
      <c r="AA183" s="2661"/>
      <c r="AB183" s="2661"/>
      <c r="AC183" s="2661"/>
      <c r="AD183" s="2661"/>
      <c r="AE183" s="50"/>
      <c r="AF183" s="1073"/>
      <c r="AG183" s="1073"/>
      <c r="AH183" s="1073"/>
      <c r="AI183" s="29"/>
      <c r="AJ183" s="50"/>
      <c r="AK183" s="50"/>
      <c r="AL183" s="1073"/>
      <c r="AM183" s="1073"/>
      <c r="AN183" s="1073"/>
      <c r="AO183" s="1073"/>
      <c r="AP183" s="1073"/>
      <c r="AQ183" s="1073"/>
      <c r="AR183" s="1073"/>
      <c r="AS183" s="1073"/>
      <c r="AT183" s="1073"/>
      <c r="AU183" s="1073"/>
      <c r="AV183" s="30"/>
      <c r="AW183" s="50"/>
      <c r="AX183" s="50"/>
      <c r="AY183" s="1073"/>
      <c r="AZ183" s="1073"/>
      <c r="BA183" s="1073"/>
      <c r="BB183" s="29"/>
      <c r="BC183" s="50"/>
      <c r="BD183" s="50"/>
      <c r="BE183" s="1073"/>
      <c r="BF183" s="1073"/>
      <c r="BG183" s="1073"/>
      <c r="BH183" s="29"/>
      <c r="BI183" s="50"/>
      <c r="BJ183" s="50"/>
      <c r="BK183" s="1073"/>
      <c r="BL183" s="1073"/>
      <c r="BM183" s="1073"/>
      <c r="BN183" s="29"/>
      <c r="BO183" s="50"/>
      <c r="BP183" s="50"/>
      <c r="BQ183" s="1073"/>
      <c r="BR183" s="1073"/>
      <c r="BS183" s="1073"/>
      <c r="BT183" s="29"/>
      <c r="BU183" s="50"/>
      <c r="BV183" s="1073"/>
      <c r="BW183" s="1073"/>
      <c r="BX183" s="1073"/>
      <c r="BY183" s="29"/>
      <c r="BZ183" s="50"/>
      <c r="CA183" s="1073"/>
      <c r="CB183" s="1073"/>
      <c r="CC183" s="1073"/>
    </row>
    <row r="184" spans="1:97" s="26" customFormat="1" ht="12.75" hidden="1" customHeight="1" x14ac:dyDescent="0.2">
      <c r="A184" s="34">
        <v>1</v>
      </c>
      <c r="B184" s="2662" t="s">
        <v>55</v>
      </c>
      <c r="C184" s="2662"/>
      <c r="D184" s="2662"/>
      <c r="E184" s="2662"/>
      <c r="F184" s="2662"/>
      <c r="G184" s="2662"/>
      <c r="H184" s="2662"/>
      <c r="I184" s="2662"/>
      <c r="J184" s="2662"/>
      <c r="K184" s="2662"/>
      <c r="L184" s="2662"/>
      <c r="M184" s="2662"/>
      <c r="N184" s="2662"/>
      <c r="O184" s="2662"/>
      <c r="P184" s="2662"/>
      <c r="Q184" s="2662"/>
      <c r="R184" s="2662"/>
      <c r="S184" s="2662"/>
      <c r="T184" s="2662"/>
      <c r="U184" s="2662"/>
      <c r="V184" s="2662"/>
      <c r="W184" s="2662"/>
      <c r="X184" s="2662"/>
      <c r="Y184" s="2662"/>
      <c r="Z184" s="2662"/>
      <c r="AA184" s="2662"/>
      <c r="AB184" s="2662"/>
      <c r="AC184" s="2662"/>
      <c r="AD184" s="2662"/>
      <c r="AE184" s="51"/>
      <c r="AF184" s="1070"/>
      <c r="AG184" s="1070"/>
      <c r="AH184" s="1070"/>
      <c r="AI184" s="29"/>
      <c r="AJ184" s="51"/>
      <c r="AK184" s="51"/>
      <c r="AL184" s="1070"/>
      <c r="AM184" s="1070"/>
      <c r="AN184" s="1070"/>
      <c r="AO184" s="1070"/>
      <c r="AP184" s="1070"/>
      <c r="AQ184" s="1070"/>
      <c r="AR184" s="1070"/>
      <c r="AS184" s="1070"/>
      <c r="AT184" s="1070"/>
      <c r="AU184" s="1070"/>
      <c r="AV184" s="30"/>
      <c r="AW184" s="51"/>
      <c r="AX184" s="51"/>
      <c r="AY184" s="1070"/>
      <c r="AZ184" s="1070"/>
      <c r="BA184" s="1070"/>
      <c r="BB184" s="29"/>
      <c r="BC184" s="51"/>
      <c r="BD184" s="51"/>
      <c r="BE184" s="1070"/>
      <c r="BF184" s="1070"/>
      <c r="BG184" s="1070"/>
      <c r="BH184" s="29"/>
      <c r="BI184" s="51"/>
      <c r="BJ184" s="51"/>
      <c r="BK184" s="1070"/>
      <c r="BL184" s="1070"/>
      <c r="BM184" s="1070"/>
      <c r="BN184" s="29"/>
      <c r="BO184" s="51"/>
      <c r="BP184" s="51"/>
      <c r="BQ184" s="1070"/>
      <c r="BR184" s="1070"/>
      <c r="BS184" s="1070"/>
      <c r="BT184" s="29"/>
      <c r="BU184" s="51"/>
      <c r="BV184" s="1070"/>
      <c r="BW184" s="1070"/>
      <c r="BX184" s="1070"/>
      <c r="BY184" s="29"/>
      <c r="BZ184" s="51"/>
      <c r="CA184" s="1070"/>
      <c r="CB184" s="1070"/>
      <c r="CC184" s="1070"/>
    </row>
    <row r="185" spans="1:97" s="26" customFormat="1" ht="12.75" hidden="1" customHeight="1" x14ac:dyDescent="0.2">
      <c r="A185" s="34">
        <v>2</v>
      </c>
      <c r="B185" s="2662" t="s">
        <v>56</v>
      </c>
      <c r="C185" s="2662"/>
      <c r="D185" s="2662"/>
      <c r="E185" s="2662"/>
      <c r="F185" s="2662"/>
      <c r="G185" s="2662"/>
      <c r="H185" s="2662"/>
      <c r="I185" s="2662"/>
      <c r="J185" s="2662"/>
      <c r="K185" s="2662"/>
      <c r="L185" s="2662"/>
      <c r="M185" s="2662"/>
      <c r="N185" s="2662"/>
      <c r="O185" s="2662"/>
      <c r="P185" s="2662"/>
      <c r="Q185" s="2662"/>
      <c r="R185" s="2662"/>
      <c r="S185" s="2662"/>
      <c r="T185" s="2662"/>
      <c r="U185" s="2662"/>
      <c r="V185" s="2662"/>
      <c r="W185" s="2662"/>
      <c r="X185" s="2662"/>
      <c r="Y185" s="2662"/>
      <c r="Z185" s="2662"/>
      <c r="AA185" s="2662"/>
      <c r="AB185" s="2662"/>
      <c r="AC185" s="2662"/>
      <c r="AD185" s="2662"/>
      <c r="AE185" s="51"/>
      <c r="AF185" s="1070"/>
      <c r="AG185" s="1070"/>
      <c r="AH185" s="1070"/>
      <c r="AI185" s="29"/>
      <c r="AJ185" s="51"/>
      <c r="AK185" s="51"/>
      <c r="AL185" s="1070"/>
      <c r="AM185" s="1070"/>
      <c r="AN185" s="1070"/>
      <c r="AO185" s="1070"/>
      <c r="AP185" s="1070"/>
      <c r="AQ185" s="1070"/>
      <c r="AR185" s="1070"/>
      <c r="AS185" s="1070"/>
      <c r="AT185" s="1070"/>
      <c r="AU185" s="1070"/>
      <c r="AV185" s="30"/>
      <c r="AW185" s="51"/>
      <c r="AX185" s="51"/>
      <c r="AY185" s="1070"/>
      <c r="AZ185" s="1070"/>
      <c r="BA185" s="1070"/>
      <c r="BB185" s="29"/>
      <c r="BC185" s="51"/>
      <c r="BD185" s="51"/>
      <c r="BE185" s="1070"/>
      <c r="BF185" s="1070"/>
      <c r="BG185" s="1070"/>
      <c r="BH185" s="29"/>
      <c r="BI185" s="51"/>
      <c r="BJ185" s="51"/>
      <c r="BK185" s="1070"/>
      <c r="BL185" s="1070"/>
      <c r="BM185" s="1070"/>
      <c r="BN185" s="29"/>
      <c r="BO185" s="51"/>
      <c r="BP185" s="51"/>
      <c r="BQ185" s="1070"/>
      <c r="BR185" s="1070"/>
      <c r="BS185" s="1070"/>
      <c r="BT185" s="29"/>
      <c r="BU185" s="51"/>
      <c r="BV185" s="1070"/>
      <c r="BW185" s="1070"/>
      <c r="BX185" s="1070"/>
      <c r="BY185" s="29"/>
      <c r="BZ185" s="51"/>
      <c r="CA185" s="1070"/>
      <c r="CB185" s="1070"/>
      <c r="CC185" s="1070"/>
    </row>
    <row r="186" spans="1:97" s="26" customFormat="1" ht="12.75" hidden="1" customHeight="1" x14ac:dyDescent="0.2">
      <c r="A186" s="34">
        <v>3</v>
      </c>
      <c r="B186" s="2662" t="s">
        <v>57</v>
      </c>
      <c r="C186" s="2662"/>
      <c r="D186" s="2662"/>
      <c r="E186" s="2662"/>
      <c r="F186" s="2662"/>
      <c r="G186" s="2662"/>
      <c r="H186" s="2662"/>
      <c r="I186" s="2662"/>
      <c r="J186" s="2662"/>
      <c r="K186" s="2662"/>
      <c r="L186" s="2662"/>
      <c r="M186" s="2662"/>
      <c r="N186" s="2662"/>
      <c r="O186" s="2662"/>
      <c r="P186" s="2662"/>
      <c r="Q186" s="2662"/>
      <c r="R186" s="2662"/>
      <c r="S186" s="2662"/>
      <c r="T186" s="2662"/>
      <c r="U186" s="2662"/>
      <c r="V186" s="2662"/>
      <c r="W186" s="2662"/>
      <c r="X186" s="2662"/>
      <c r="Y186" s="2662"/>
      <c r="Z186" s="2662"/>
      <c r="AA186" s="2662"/>
      <c r="AB186" s="2662"/>
      <c r="AC186" s="2662"/>
      <c r="AD186" s="2662"/>
      <c r="AE186" s="51"/>
      <c r="AF186" s="1070"/>
      <c r="AG186" s="1070"/>
      <c r="AH186" s="1070"/>
      <c r="AI186" s="29"/>
      <c r="AJ186" s="51"/>
      <c r="AK186" s="51"/>
      <c r="AL186" s="1070"/>
      <c r="AM186" s="1070"/>
      <c r="AN186" s="1070"/>
      <c r="AO186" s="1070"/>
      <c r="AP186" s="1070"/>
      <c r="AQ186" s="1070"/>
      <c r="AR186" s="1070"/>
      <c r="AS186" s="1070"/>
      <c r="AT186" s="1070"/>
      <c r="AU186" s="1070"/>
      <c r="AV186" s="30"/>
      <c r="AW186" s="51"/>
      <c r="AX186" s="51"/>
      <c r="AY186" s="1070"/>
      <c r="AZ186" s="1070"/>
      <c r="BA186" s="1070"/>
      <c r="BB186" s="29"/>
      <c r="BC186" s="51"/>
      <c r="BD186" s="51"/>
      <c r="BE186" s="1070"/>
      <c r="BF186" s="1070"/>
      <c r="BG186" s="1070"/>
      <c r="BH186" s="29"/>
      <c r="BI186" s="51"/>
      <c r="BJ186" s="51"/>
      <c r="BK186" s="1070"/>
      <c r="BL186" s="1070"/>
      <c r="BM186" s="1070"/>
      <c r="BN186" s="29"/>
      <c r="BO186" s="51"/>
      <c r="BP186" s="51"/>
      <c r="BQ186" s="1070"/>
      <c r="BR186" s="1070"/>
      <c r="BS186" s="1070"/>
      <c r="BT186" s="29"/>
      <c r="BU186" s="51"/>
      <c r="BV186" s="1070"/>
      <c r="BW186" s="1070"/>
      <c r="BX186" s="1070"/>
      <c r="BY186" s="29"/>
      <c r="BZ186" s="51"/>
      <c r="CA186" s="1070"/>
      <c r="CB186" s="1070"/>
      <c r="CC186" s="1070"/>
    </row>
    <row r="187" spans="1:97" s="26" customFormat="1" ht="12.75" hidden="1" customHeight="1" x14ac:dyDescent="0.2">
      <c r="A187" s="34">
        <v>4</v>
      </c>
      <c r="B187" s="2662" t="s">
        <v>58</v>
      </c>
      <c r="C187" s="2662"/>
      <c r="D187" s="2662"/>
      <c r="E187" s="2662"/>
      <c r="F187" s="2662"/>
      <c r="G187" s="2662"/>
      <c r="H187" s="2662"/>
      <c r="I187" s="2662"/>
      <c r="J187" s="2662"/>
      <c r="K187" s="2662"/>
      <c r="L187" s="2662"/>
      <c r="M187" s="2662"/>
      <c r="N187" s="2662"/>
      <c r="O187" s="2662"/>
      <c r="P187" s="2662"/>
      <c r="Q187" s="2662"/>
      <c r="R187" s="2662"/>
      <c r="S187" s="2662"/>
      <c r="T187" s="2662"/>
      <c r="U187" s="2662"/>
      <c r="V187" s="2662"/>
      <c r="W187" s="2662"/>
      <c r="X187" s="2662"/>
      <c r="Y187" s="2662"/>
      <c r="Z187" s="2662"/>
      <c r="AA187" s="2662"/>
      <c r="AB187" s="2662"/>
      <c r="AC187" s="2662"/>
      <c r="AD187" s="2662"/>
      <c r="AE187" s="51"/>
      <c r="AF187" s="1070"/>
      <c r="AG187" s="1070"/>
      <c r="AH187" s="1070"/>
      <c r="AI187" s="29"/>
      <c r="AJ187" s="51"/>
      <c r="AK187" s="51"/>
      <c r="AL187" s="1070"/>
      <c r="AM187" s="1070"/>
      <c r="AN187" s="1070"/>
      <c r="AO187" s="1070"/>
      <c r="AP187" s="1070"/>
      <c r="AQ187" s="1070"/>
      <c r="AR187" s="1070"/>
      <c r="AS187" s="1070"/>
      <c r="AT187" s="1070"/>
      <c r="AU187" s="1070"/>
      <c r="AV187" s="30"/>
      <c r="AW187" s="51"/>
      <c r="AX187" s="51"/>
      <c r="AY187" s="1070"/>
      <c r="AZ187" s="1070"/>
      <c r="BA187" s="1070"/>
      <c r="BB187" s="29"/>
      <c r="BC187" s="51"/>
      <c r="BD187" s="51"/>
      <c r="BE187" s="1070"/>
      <c r="BF187" s="1070"/>
      <c r="BG187" s="1070"/>
      <c r="BH187" s="29"/>
      <c r="BI187" s="51"/>
      <c r="BJ187" s="51"/>
      <c r="BK187" s="1070"/>
      <c r="BL187" s="1070"/>
      <c r="BM187" s="1070"/>
      <c r="BN187" s="29"/>
      <c r="BO187" s="51"/>
      <c r="BP187" s="51"/>
      <c r="BQ187" s="1070"/>
      <c r="BR187" s="1070"/>
      <c r="BS187" s="1070"/>
      <c r="BT187" s="29"/>
      <c r="BU187" s="51"/>
      <c r="BV187" s="1070"/>
      <c r="BW187" s="1070"/>
      <c r="BX187" s="1070"/>
      <c r="BY187" s="29"/>
      <c r="BZ187" s="51"/>
      <c r="CA187" s="1070"/>
      <c r="CB187" s="1070"/>
      <c r="CC187" s="1070"/>
    </row>
    <row r="188" spans="1:97" s="26" customFormat="1" ht="12.75" hidden="1" customHeight="1" x14ac:dyDescent="0.2">
      <c r="A188" s="34">
        <v>5</v>
      </c>
      <c r="B188" s="2662" t="s">
        <v>59</v>
      </c>
      <c r="C188" s="2662"/>
      <c r="D188" s="2662"/>
      <c r="E188" s="2662"/>
      <c r="F188" s="2662"/>
      <c r="G188" s="2662"/>
      <c r="H188" s="2662"/>
      <c r="I188" s="2662"/>
      <c r="J188" s="2662"/>
      <c r="K188" s="2662"/>
      <c r="L188" s="2662"/>
      <c r="M188" s="2662"/>
      <c r="N188" s="2662"/>
      <c r="O188" s="2662"/>
      <c r="P188" s="2662"/>
      <c r="Q188" s="2662"/>
      <c r="R188" s="2662"/>
      <c r="S188" s="2662"/>
      <c r="T188" s="2662"/>
      <c r="U188" s="2662"/>
      <c r="V188" s="2662"/>
      <c r="W188" s="2662"/>
      <c r="X188" s="2662"/>
      <c r="Y188" s="2662"/>
      <c r="Z188" s="2662"/>
      <c r="AA188" s="2662"/>
      <c r="AB188" s="2662"/>
      <c r="AC188" s="2662"/>
      <c r="AD188" s="2662"/>
      <c r="AE188" s="51"/>
      <c r="AF188" s="1070"/>
      <c r="AG188" s="1070"/>
      <c r="AH188" s="1070"/>
      <c r="AI188" s="29"/>
      <c r="AJ188" s="51"/>
      <c r="AK188" s="51"/>
      <c r="AL188" s="1070"/>
      <c r="AM188" s="1070"/>
      <c r="AN188" s="1070"/>
      <c r="AO188" s="1070"/>
      <c r="AP188" s="1070"/>
      <c r="AQ188" s="1070"/>
      <c r="AR188" s="1070"/>
      <c r="AS188" s="1070"/>
      <c r="AT188" s="1070"/>
      <c r="AU188" s="1070"/>
      <c r="AV188" s="30"/>
      <c r="AW188" s="51"/>
      <c r="AX188" s="51"/>
      <c r="AY188" s="1070"/>
      <c r="AZ188" s="1070"/>
      <c r="BA188" s="1070"/>
      <c r="BB188" s="29"/>
      <c r="BC188" s="51"/>
      <c r="BD188" s="51"/>
      <c r="BE188" s="1070"/>
      <c r="BF188" s="1070"/>
      <c r="BG188" s="1070"/>
      <c r="BH188" s="29"/>
      <c r="BI188" s="51"/>
      <c r="BJ188" s="51"/>
      <c r="BK188" s="1070"/>
      <c r="BL188" s="1070"/>
      <c r="BM188" s="1070"/>
      <c r="BN188" s="29"/>
      <c r="BO188" s="51"/>
      <c r="BP188" s="51"/>
      <c r="BQ188" s="1070"/>
      <c r="BR188" s="1070"/>
      <c r="BS188" s="1070"/>
      <c r="BT188" s="29"/>
      <c r="BU188" s="51"/>
      <c r="BV188" s="1070"/>
      <c r="BW188" s="1070"/>
      <c r="BX188" s="1070"/>
      <c r="BY188" s="29"/>
      <c r="BZ188" s="51"/>
      <c r="CA188" s="1070"/>
      <c r="CB188" s="1070"/>
      <c r="CC188" s="1070"/>
    </row>
    <row r="189" spans="1:97" s="26" customFormat="1" ht="12.75" hidden="1" customHeight="1" x14ac:dyDescent="0.2">
      <c r="A189" s="34">
        <v>6</v>
      </c>
      <c r="B189" s="2662" t="s">
        <v>60</v>
      </c>
      <c r="C189" s="2662"/>
      <c r="D189" s="2662"/>
      <c r="E189" s="2662"/>
      <c r="F189" s="2662"/>
      <c r="G189" s="2662"/>
      <c r="H189" s="2662"/>
      <c r="I189" s="2662"/>
      <c r="J189" s="2662"/>
      <c r="K189" s="2662"/>
      <c r="L189" s="2662"/>
      <c r="M189" s="2662"/>
      <c r="N189" s="2662"/>
      <c r="O189" s="2662"/>
      <c r="P189" s="2662"/>
      <c r="Q189" s="2662"/>
      <c r="R189" s="2662"/>
      <c r="S189" s="2662"/>
      <c r="T189" s="2662"/>
      <c r="U189" s="2662"/>
      <c r="V189" s="2662"/>
      <c r="W189" s="2662"/>
      <c r="X189" s="2662"/>
      <c r="Y189" s="2662"/>
      <c r="Z189" s="2662"/>
      <c r="AA189" s="2662"/>
      <c r="AB189" s="2662"/>
      <c r="AC189" s="2662"/>
      <c r="AD189" s="2662"/>
      <c r="AE189" s="51"/>
      <c r="AF189" s="1070"/>
      <c r="AG189" s="1070"/>
      <c r="AH189" s="1070"/>
      <c r="AI189" s="29"/>
      <c r="AJ189" s="51"/>
      <c r="AK189" s="51"/>
      <c r="AL189" s="1070"/>
      <c r="AM189" s="1070"/>
      <c r="AN189" s="1070"/>
      <c r="AO189" s="1070"/>
      <c r="AP189" s="1070"/>
      <c r="AQ189" s="1070"/>
      <c r="AR189" s="1070"/>
      <c r="AS189" s="1070"/>
      <c r="AT189" s="1070"/>
      <c r="AU189" s="1070"/>
      <c r="AV189" s="30"/>
      <c r="AW189" s="51"/>
      <c r="AX189" s="51"/>
      <c r="AY189" s="1070"/>
      <c r="AZ189" s="1070"/>
      <c r="BA189" s="1070"/>
      <c r="BB189" s="29"/>
      <c r="BC189" s="51"/>
      <c r="BD189" s="51"/>
      <c r="BE189" s="1070"/>
      <c r="BF189" s="1070"/>
      <c r="BG189" s="1070"/>
      <c r="BH189" s="29"/>
      <c r="BI189" s="51"/>
      <c r="BJ189" s="51"/>
      <c r="BK189" s="1070"/>
      <c r="BL189" s="1070"/>
      <c r="BM189" s="1070"/>
      <c r="BN189" s="29"/>
      <c r="BO189" s="51"/>
      <c r="BP189" s="51"/>
      <c r="BQ189" s="1070"/>
      <c r="BR189" s="1070"/>
      <c r="BS189" s="1070"/>
      <c r="BT189" s="29"/>
      <c r="BU189" s="51"/>
      <c r="BV189" s="1070"/>
      <c r="BW189" s="1070"/>
      <c r="BX189" s="1070"/>
      <c r="BY189" s="29"/>
      <c r="BZ189" s="51"/>
      <c r="CA189" s="1070"/>
      <c r="CB189" s="1070"/>
      <c r="CC189" s="1070"/>
    </row>
    <row r="190" spans="1:97" s="26" customFormat="1" ht="11.25" hidden="1" x14ac:dyDescent="0.2">
      <c r="A190" s="34">
        <v>7</v>
      </c>
      <c r="B190" s="2685" t="s">
        <v>61</v>
      </c>
      <c r="C190" s="2685"/>
      <c r="D190" s="2685"/>
      <c r="E190" s="2685"/>
      <c r="F190" s="2685"/>
      <c r="G190" s="2685"/>
      <c r="H190" s="2685"/>
      <c r="I190" s="2685"/>
      <c r="J190" s="2685"/>
      <c r="K190" s="2685"/>
      <c r="L190" s="2685"/>
      <c r="M190" s="2685"/>
      <c r="N190" s="2685"/>
      <c r="O190" s="2685"/>
      <c r="P190" s="2685"/>
      <c r="Q190" s="2685"/>
      <c r="R190" s="2685"/>
      <c r="S190" s="2685"/>
      <c r="T190" s="2685"/>
      <c r="U190" s="2685"/>
      <c r="V190" s="2685"/>
      <c r="W190" s="2685"/>
      <c r="X190" s="2685"/>
      <c r="Y190" s="2685"/>
      <c r="Z190" s="2685"/>
      <c r="AA190" s="2685"/>
      <c r="AB190" s="2685"/>
      <c r="AC190" s="2685"/>
      <c r="AD190" s="2685"/>
      <c r="AE190" s="52"/>
      <c r="AF190" s="1071"/>
      <c r="AG190" s="1071"/>
      <c r="AH190" s="1071"/>
      <c r="AI190" s="29"/>
      <c r="AJ190" s="52"/>
      <c r="AK190" s="52"/>
      <c r="AL190" s="1071"/>
      <c r="AM190" s="1071"/>
      <c r="AN190" s="1071"/>
      <c r="AO190" s="1071"/>
      <c r="AP190" s="1071"/>
      <c r="AQ190" s="1071"/>
      <c r="AR190" s="1071"/>
      <c r="AS190" s="1071"/>
      <c r="AT190" s="1071"/>
      <c r="AU190" s="1071"/>
      <c r="AV190" s="30"/>
      <c r="AW190" s="52"/>
      <c r="AX190" s="52"/>
      <c r="AY190" s="1071"/>
      <c r="AZ190" s="1071"/>
      <c r="BA190" s="1071"/>
      <c r="BB190" s="29"/>
      <c r="BC190" s="52"/>
      <c r="BD190" s="52"/>
      <c r="BE190" s="1071"/>
      <c r="BF190" s="1071"/>
      <c r="BG190" s="1071"/>
      <c r="BH190" s="29"/>
      <c r="BI190" s="52"/>
      <c r="BJ190" s="52"/>
      <c r="BK190" s="1071"/>
      <c r="BL190" s="1071"/>
      <c r="BM190" s="1071"/>
      <c r="BN190" s="29"/>
      <c r="BO190" s="52"/>
      <c r="BP190" s="52"/>
      <c r="BQ190" s="1071"/>
      <c r="BR190" s="1071"/>
      <c r="BS190" s="1071"/>
      <c r="BT190" s="29"/>
      <c r="BU190" s="52"/>
      <c r="BV190" s="1071"/>
      <c r="BW190" s="1071"/>
      <c r="BX190" s="1071"/>
      <c r="BY190" s="29"/>
      <c r="BZ190" s="52"/>
      <c r="CA190" s="1071"/>
      <c r="CB190" s="1071"/>
      <c r="CC190" s="1071"/>
    </row>
    <row r="191" spans="1:97" s="26" customFormat="1" ht="12.75" hidden="1" customHeight="1" x14ac:dyDescent="0.2">
      <c r="A191" s="34">
        <v>8</v>
      </c>
      <c r="B191" s="2662" t="s">
        <v>62</v>
      </c>
      <c r="C191" s="2662"/>
      <c r="D191" s="2662"/>
      <c r="E191" s="2662"/>
      <c r="F191" s="2662"/>
      <c r="G191" s="2662"/>
      <c r="H191" s="2662"/>
      <c r="I191" s="2662"/>
      <c r="J191" s="2662"/>
      <c r="K191" s="2662"/>
      <c r="L191" s="2662"/>
      <c r="M191" s="2662"/>
      <c r="N191" s="2662"/>
      <c r="O191" s="2662"/>
      <c r="P191" s="2662"/>
      <c r="Q191" s="2662"/>
      <c r="R191" s="2662"/>
      <c r="S191" s="2662"/>
      <c r="T191" s="2662"/>
      <c r="U191" s="2662"/>
      <c r="V191" s="2662"/>
      <c r="W191" s="2662"/>
      <c r="X191" s="2662"/>
      <c r="Y191" s="2662"/>
      <c r="Z191" s="2662"/>
      <c r="AA191" s="2662"/>
      <c r="AB191" s="2662"/>
      <c r="AC191" s="2662"/>
      <c r="AD191" s="2662"/>
      <c r="AE191" s="51"/>
      <c r="AF191" s="1070"/>
      <c r="AG191" s="1070"/>
      <c r="AH191" s="1070"/>
      <c r="AI191" s="29"/>
      <c r="AJ191" s="51"/>
      <c r="AK191" s="51"/>
      <c r="AL191" s="1070"/>
      <c r="AM191" s="1070"/>
      <c r="AN191" s="1070"/>
      <c r="AO191" s="1070"/>
      <c r="AP191" s="1070"/>
      <c r="AQ191" s="1070"/>
      <c r="AR191" s="1070"/>
      <c r="AS191" s="1070"/>
      <c r="AT191" s="1070"/>
      <c r="AU191" s="1070"/>
      <c r="AV191" s="30"/>
      <c r="AW191" s="51"/>
      <c r="AX191" s="51"/>
      <c r="AY191" s="1070"/>
      <c r="AZ191" s="1070"/>
      <c r="BA191" s="1070"/>
      <c r="BB191" s="29"/>
      <c r="BC191" s="51"/>
      <c r="BD191" s="51"/>
      <c r="BE191" s="1070"/>
      <c r="BF191" s="1070"/>
      <c r="BG191" s="1070"/>
      <c r="BH191" s="29"/>
      <c r="BI191" s="51"/>
      <c r="BJ191" s="51"/>
      <c r="BK191" s="1070"/>
      <c r="BL191" s="1070"/>
      <c r="BM191" s="1070"/>
      <c r="BN191" s="29"/>
      <c r="BO191" s="51"/>
      <c r="BP191" s="51"/>
      <c r="BQ191" s="1070"/>
      <c r="BR191" s="1070"/>
      <c r="BS191" s="1070"/>
      <c r="BT191" s="29"/>
      <c r="BU191" s="51"/>
      <c r="BV191" s="1070"/>
      <c r="BW191" s="1070"/>
      <c r="BX191" s="1070"/>
      <c r="BY191" s="29"/>
      <c r="BZ191" s="51"/>
      <c r="CA191" s="1070"/>
      <c r="CB191" s="1070"/>
      <c r="CC191" s="1070"/>
    </row>
    <row r="192" spans="1:97" s="26" customFormat="1" ht="12.75" hidden="1" customHeight="1" x14ac:dyDescent="0.2">
      <c r="A192" s="34">
        <v>9</v>
      </c>
      <c r="B192" s="2684" t="s">
        <v>63</v>
      </c>
      <c r="C192" s="2684"/>
      <c r="D192" s="2684"/>
      <c r="E192" s="2684"/>
      <c r="F192" s="2684"/>
      <c r="G192" s="2684"/>
      <c r="H192" s="2684"/>
      <c r="I192" s="2684"/>
      <c r="J192" s="2684"/>
      <c r="K192" s="2684"/>
      <c r="L192" s="2684"/>
      <c r="M192" s="2684"/>
      <c r="N192" s="2684"/>
      <c r="O192" s="2684"/>
      <c r="P192" s="2684"/>
      <c r="Q192" s="2684"/>
      <c r="R192" s="2684"/>
      <c r="S192" s="2684"/>
      <c r="T192" s="2684"/>
      <c r="U192" s="2684"/>
      <c r="V192" s="2684"/>
      <c r="W192" s="2684"/>
      <c r="X192" s="2684"/>
      <c r="Y192" s="2684"/>
      <c r="Z192" s="2684"/>
      <c r="AA192" s="2684"/>
      <c r="AB192" s="2684"/>
      <c r="AC192" s="2684"/>
      <c r="AD192" s="2684"/>
      <c r="AE192" s="53"/>
      <c r="AF192" s="1074"/>
      <c r="AG192" s="1074"/>
      <c r="AH192" s="1074"/>
      <c r="AI192" s="29"/>
      <c r="AJ192" s="53"/>
      <c r="AK192" s="53"/>
      <c r="AL192" s="1074"/>
      <c r="AM192" s="1074"/>
      <c r="AN192" s="1074"/>
      <c r="AO192" s="1074"/>
      <c r="AP192" s="1074"/>
      <c r="AQ192" s="1074"/>
      <c r="AR192" s="1074"/>
      <c r="AS192" s="1074"/>
      <c r="AT192" s="1074"/>
      <c r="AU192" s="1074"/>
      <c r="AV192" s="30"/>
      <c r="AW192" s="53"/>
      <c r="AX192" s="53"/>
      <c r="AY192" s="1074"/>
      <c r="AZ192" s="1074"/>
      <c r="BA192" s="1074"/>
      <c r="BB192" s="29"/>
      <c r="BC192" s="53"/>
      <c r="BD192" s="53"/>
      <c r="BE192" s="1074"/>
      <c r="BF192" s="1074"/>
      <c r="BG192" s="1074"/>
      <c r="BH192" s="29"/>
      <c r="BI192" s="53"/>
      <c r="BJ192" s="53"/>
      <c r="BK192" s="1074"/>
      <c r="BL192" s="1074"/>
      <c r="BM192" s="1074"/>
      <c r="BN192" s="29"/>
      <c r="BO192" s="53"/>
      <c r="BP192" s="53"/>
      <c r="BQ192" s="1074"/>
      <c r="BR192" s="1074"/>
      <c r="BS192" s="1074"/>
      <c r="BT192" s="29"/>
      <c r="BU192" s="53"/>
      <c r="BV192" s="1074"/>
      <c r="BW192" s="1074"/>
      <c r="BX192" s="1074"/>
      <c r="BY192" s="29"/>
      <c r="BZ192" s="53"/>
      <c r="CA192" s="1074"/>
      <c r="CB192" s="1074"/>
      <c r="CC192" s="1074"/>
    </row>
    <row r="193" spans="1:95" s="26" customFormat="1" ht="12.75" hidden="1" customHeight="1" x14ac:dyDescent="0.2">
      <c r="A193" s="34">
        <v>10</v>
      </c>
      <c r="B193" s="2662" t="s">
        <v>64</v>
      </c>
      <c r="C193" s="2662"/>
      <c r="D193" s="2662"/>
      <c r="E193" s="2662"/>
      <c r="F193" s="2662"/>
      <c r="G193" s="2662"/>
      <c r="H193" s="2662"/>
      <c r="I193" s="2662"/>
      <c r="J193" s="2662"/>
      <c r="K193" s="2662"/>
      <c r="L193" s="2662"/>
      <c r="M193" s="2662"/>
      <c r="N193" s="2662"/>
      <c r="O193" s="2662"/>
      <c r="P193" s="2662"/>
      <c r="Q193" s="2662"/>
      <c r="R193" s="2662"/>
      <c r="S193" s="2662"/>
      <c r="T193" s="2662"/>
      <c r="U193" s="2662"/>
      <c r="V193" s="2662"/>
      <c r="W193" s="2662"/>
      <c r="X193" s="2662"/>
      <c r="Y193" s="2662"/>
      <c r="Z193" s="2662"/>
      <c r="AA193" s="2662"/>
      <c r="AB193" s="2662"/>
      <c r="AC193" s="2662"/>
      <c r="AD193" s="2662"/>
      <c r="AE193" s="51"/>
      <c r="AF193" s="1070"/>
      <c r="AG193" s="1070"/>
      <c r="AH193" s="1070"/>
      <c r="AI193" s="29"/>
      <c r="AJ193" s="51"/>
      <c r="AK193" s="51"/>
      <c r="AL193" s="1070"/>
      <c r="AM193" s="1070"/>
      <c r="AN193" s="1070"/>
      <c r="AO193" s="1070"/>
      <c r="AP193" s="1070"/>
      <c r="AQ193" s="1070"/>
      <c r="AR193" s="1070"/>
      <c r="AS193" s="1070"/>
      <c r="AT193" s="1070"/>
      <c r="AU193" s="1070"/>
      <c r="AV193" s="30"/>
      <c r="AW193" s="51"/>
      <c r="AX193" s="51"/>
      <c r="AY193" s="1070"/>
      <c r="AZ193" s="1070"/>
      <c r="BA193" s="1070"/>
      <c r="BB193" s="29"/>
      <c r="BC193" s="51"/>
      <c r="BD193" s="51"/>
      <c r="BE193" s="1070"/>
      <c r="BF193" s="1070"/>
      <c r="BG193" s="1070"/>
      <c r="BH193" s="29"/>
      <c r="BI193" s="51"/>
      <c r="BJ193" s="51"/>
      <c r="BK193" s="1070"/>
      <c r="BL193" s="1070"/>
      <c r="BM193" s="1070"/>
      <c r="BN193" s="29"/>
      <c r="BO193" s="51"/>
      <c r="BP193" s="51"/>
      <c r="BQ193" s="1070"/>
      <c r="BR193" s="1070"/>
      <c r="BS193" s="1070"/>
      <c r="BT193" s="29"/>
      <c r="BU193" s="51"/>
      <c r="BV193" s="1070"/>
      <c r="BW193" s="1070"/>
      <c r="BX193" s="1070"/>
      <c r="BY193" s="29"/>
      <c r="BZ193" s="51"/>
      <c r="CA193" s="1070"/>
      <c r="CB193" s="1070"/>
      <c r="CC193" s="1070"/>
    </row>
    <row r="194" spans="1:95" s="26" customFormat="1" ht="12.75" hidden="1" customHeight="1" x14ac:dyDescent="0.2">
      <c r="A194" s="34">
        <v>11</v>
      </c>
      <c r="B194" s="2662" t="s">
        <v>65</v>
      </c>
      <c r="C194" s="2662"/>
      <c r="D194" s="2662"/>
      <c r="E194" s="2662"/>
      <c r="F194" s="2662"/>
      <c r="G194" s="2662"/>
      <c r="H194" s="2662"/>
      <c r="I194" s="2662"/>
      <c r="J194" s="2662"/>
      <c r="K194" s="2662"/>
      <c r="L194" s="2662"/>
      <c r="M194" s="2662"/>
      <c r="N194" s="2662"/>
      <c r="O194" s="2662"/>
      <c r="P194" s="2662"/>
      <c r="Q194" s="2662"/>
      <c r="R194" s="2662"/>
      <c r="S194" s="2662"/>
      <c r="T194" s="2662"/>
      <c r="U194" s="2662"/>
      <c r="V194" s="2662"/>
      <c r="W194" s="2662"/>
      <c r="X194" s="2662"/>
      <c r="Y194" s="2662"/>
      <c r="Z194" s="2662"/>
      <c r="AA194" s="2662"/>
      <c r="AB194" s="2662"/>
      <c r="AC194" s="2662"/>
      <c r="AD194" s="2662"/>
      <c r="AE194" s="51"/>
      <c r="AF194" s="1070"/>
      <c r="AG194" s="1070"/>
      <c r="AH194" s="1070"/>
      <c r="AI194" s="29"/>
      <c r="AJ194" s="51"/>
      <c r="AK194" s="51"/>
      <c r="AL194" s="1070"/>
      <c r="AM194" s="1070"/>
      <c r="AN194" s="1070"/>
      <c r="AO194" s="1070"/>
      <c r="AP194" s="1070"/>
      <c r="AQ194" s="1070"/>
      <c r="AR194" s="1070"/>
      <c r="AS194" s="1070"/>
      <c r="AT194" s="1070"/>
      <c r="AU194" s="1070"/>
      <c r="AV194" s="30"/>
      <c r="AW194" s="51"/>
      <c r="AX194" s="51"/>
      <c r="AY194" s="1070"/>
      <c r="AZ194" s="1070"/>
      <c r="BA194" s="1070"/>
      <c r="BB194" s="29"/>
      <c r="BC194" s="51"/>
      <c r="BD194" s="51"/>
      <c r="BE194" s="1070"/>
      <c r="BF194" s="1070"/>
      <c r="BG194" s="1070"/>
      <c r="BH194" s="29"/>
      <c r="BI194" s="51"/>
      <c r="BJ194" s="51"/>
      <c r="BK194" s="1070"/>
      <c r="BL194" s="1070"/>
      <c r="BM194" s="1070"/>
      <c r="BN194" s="29"/>
      <c r="BO194" s="51"/>
      <c r="BP194" s="51"/>
      <c r="BQ194" s="1070"/>
      <c r="BR194" s="1070"/>
      <c r="BS194" s="1070"/>
      <c r="BT194" s="29"/>
      <c r="BU194" s="51"/>
      <c r="BV194" s="1070"/>
      <c r="BW194" s="1070"/>
      <c r="BX194" s="1070"/>
      <c r="BY194" s="29"/>
      <c r="BZ194" s="51"/>
      <c r="CA194" s="1070"/>
      <c r="CB194" s="1070"/>
      <c r="CC194" s="1070"/>
    </row>
    <row r="195" spans="1:95" s="26" customFormat="1" ht="12.75" hidden="1" customHeight="1" x14ac:dyDescent="0.2">
      <c r="A195" s="34">
        <v>12</v>
      </c>
      <c r="B195" s="2662" t="s">
        <v>66</v>
      </c>
      <c r="C195" s="2662"/>
      <c r="D195" s="2662"/>
      <c r="E195" s="2662"/>
      <c r="F195" s="2662"/>
      <c r="G195" s="2662"/>
      <c r="H195" s="2662"/>
      <c r="I195" s="2662"/>
      <c r="J195" s="2662"/>
      <c r="K195" s="2662"/>
      <c r="L195" s="2662"/>
      <c r="M195" s="2662"/>
      <c r="N195" s="2662"/>
      <c r="O195" s="2662"/>
      <c r="P195" s="2662"/>
      <c r="Q195" s="2662"/>
      <c r="R195" s="2662"/>
      <c r="S195" s="2662"/>
      <c r="T195" s="2662"/>
      <c r="U195" s="2662"/>
      <c r="V195" s="2662"/>
      <c r="W195" s="2662"/>
      <c r="X195" s="2662"/>
      <c r="Y195" s="2662"/>
      <c r="Z195" s="2662"/>
      <c r="AA195" s="2662"/>
      <c r="AB195" s="2662"/>
      <c r="AC195" s="2662"/>
      <c r="AD195" s="2662"/>
      <c r="AE195" s="51"/>
      <c r="AF195" s="1070"/>
      <c r="AG195" s="1070"/>
      <c r="AH195" s="1070"/>
      <c r="AI195" s="29"/>
      <c r="AJ195" s="51"/>
      <c r="AK195" s="51"/>
      <c r="AL195" s="1070"/>
      <c r="AM195" s="1070"/>
      <c r="AN195" s="1070"/>
      <c r="AO195" s="1070"/>
      <c r="AP195" s="1070"/>
      <c r="AQ195" s="1070"/>
      <c r="AR195" s="1070"/>
      <c r="AS195" s="1070"/>
      <c r="AT195" s="1070"/>
      <c r="AU195" s="1070"/>
      <c r="AV195" s="30"/>
      <c r="AW195" s="51"/>
      <c r="AX195" s="51"/>
      <c r="AY195" s="1070"/>
      <c r="AZ195" s="1070"/>
      <c r="BA195" s="1070"/>
      <c r="BB195" s="29"/>
      <c r="BC195" s="51"/>
      <c r="BD195" s="51"/>
      <c r="BE195" s="1070"/>
      <c r="BF195" s="1070"/>
      <c r="BG195" s="1070"/>
      <c r="BH195" s="29"/>
      <c r="BI195" s="51"/>
      <c r="BJ195" s="51"/>
      <c r="BK195" s="1070"/>
      <c r="BL195" s="1070"/>
      <c r="BM195" s="1070"/>
      <c r="BN195" s="29"/>
      <c r="BO195" s="51"/>
      <c r="BP195" s="51"/>
      <c r="BQ195" s="1070"/>
      <c r="BR195" s="1070"/>
      <c r="BS195" s="1070"/>
      <c r="BT195" s="29"/>
      <c r="BU195" s="51"/>
      <c r="BV195" s="1070"/>
      <c r="BW195" s="1070"/>
      <c r="BX195" s="1070"/>
      <c r="BY195" s="29"/>
      <c r="BZ195" s="51"/>
      <c r="CA195" s="1070"/>
      <c r="CB195" s="1070"/>
      <c r="CC195" s="1070"/>
    </row>
    <row r="196" spans="1:95" s="26" customFormat="1" ht="12.75" hidden="1" customHeight="1" x14ac:dyDescent="0.2">
      <c r="A196" s="34">
        <v>13</v>
      </c>
      <c r="B196" s="2684" t="s">
        <v>67</v>
      </c>
      <c r="C196" s="2684"/>
      <c r="D196" s="2684"/>
      <c r="E196" s="2684"/>
      <c r="F196" s="2684"/>
      <c r="G196" s="2684"/>
      <c r="H196" s="2684"/>
      <c r="I196" s="2684"/>
      <c r="J196" s="2684"/>
      <c r="K196" s="2684"/>
      <c r="L196" s="2684"/>
      <c r="M196" s="2684"/>
      <c r="N196" s="2684"/>
      <c r="O196" s="2684"/>
      <c r="P196" s="2684"/>
      <c r="Q196" s="2684"/>
      <c r="R196" s="2684"/>
      <c r="S196" s="2684"/>
      <c r="T196" s="2684"/>
      <c r="U196" s="2684"/>
      <c r="V196" s="2684"/>
      <c r="W196" s="2684"/>
      <c r="X196" s="2684"/>
      <c r="Y196" s="2684"/>
      <c r="Z196" s="2684"/>
      <c r="AA196" s="2684"/>
      <c r="AB196" s="2684"/>
      <c r="AC196" s="2684"/>
      <c r="AD196" s="2684"/>
      <c r="AE196" s="53"/>
      <c r="AF196" s="1074"/>
      <c r="AG196" s="1074"/>
      <c r="AH196" s="1074"/>
      <c r="AI196" s="29"/>
      <c r="AJ196" s="53"/>
      <c r="AK196" s="53"/>
      <c r="AL196" s="1074"/>
      <c r="AM196" s="1074"/>
      <c r="AN196" s="1074"/>
      <c r="AO196" s="1074"/>
      <c r="AP196" s="1074"/>
      <c r="AQ196" s="1074"/>
      <c r="AR196" s="1074"/>
      <c r="AS196" s="1074"/>
      <c r="AT196" s="1074"/>
      <c r="AU196" s="1074"/>
      <c r="AV196" s="30"/>
      <c r="AW196" s="53"/>
      <c r="AX196" s="53"/>
      <c r="AY196" s="1074"/>
      <c r="AZ196" s="1074"/>
      <c r="BA196" s="1074"/>
      <c r="BB196" s="29"/>
      <c r="BC196" s="53"/>
      <c r="BD196" s="53"/>
      <c r="BE196" s="1074"/>
      <c r="BF196" s="1074"/>
      <c r="BG196" s="1074"/>
      <c r="BH196" s="29"/>
      <c r="BI196" s="53"/>
      <c r="BJ196" s="53"/>
      <c r="BK196" s="1074"/>
      <c r="BL196" s="1074"/>
      <c r="BM196" s="1074"/>
      <c r="BN196" s="29"/>
      <c r="BO196" s="53"/>
      <c r="BP196" s="53"/>
      <c r="BQ196" s="1074"/>
      <c r="BR196" s="1074"/>
      <c r="BS196" s="1074"/>
      <c r="BT196" s="29"/>
      <c r="BU196" s="53"/>
      <c r="BV196" s="1074"/>
      <c r="BW196" s="1074"/>
      <c r="BX196" s="1074"/>
      <c r="BY196" s="29"/>
      <c r="BZ196" s="53"/>
      <c r="CA196" s="1074"/>
      <c r="CB196" s="1074"/>
      <c r="CC196" s="1074"/>
    </row>
    <row r="197" spans="1:95" s="26" customFormat="1" ht="12.75" hidden="1" customHeight="1" x14ac:dyDescent="0.2">
      <c r="A197" s="34"/>
      <c r="B197" s="2661" t="s">
        <v>37</v>
      </c>
      <c r="C197" s="2661"/>
      <c r="D197" s="2661"/>
      <c r="E197" s="2661"/>
      <c r="F197" s="2661"/>
      <c r="G197" s="2661"/>
      <c r="H197" s="2661"/>
      <c r="I197" s="2661"/>
      <c r="J197" s="2661"/>
      <c r="K197" s="2661"/>
      <c r="L197" s="2661"/>
      <c r="M197" s="2661"/>
      <c r="N197" s="2661"/>
      <c r="O197" s="2661"/>
      <c r="P197" s="2661"/>
      <c r="Q197" s="2661"/>
      <c r="R197" s="2661"/>
      <c r="S197" s="2661"/>
      <c r="T197" s="2661"/>
      <c r="U197" s="2661"/>
      <c r="V197" s="2661"/>
      <c r="W197" s="2661"/>
      <c r="X197" s="2661"/>
      <c r="Y197" s="2661"/>
      <c r="Z197" s="2661"/>
      <c r="AA197" s="2661"/>
      <c r="AB197" s="2661"/>
      <c r="AC197" s="2661"/>
      <c r="AD197" s="2661"/>
      <c r="AE197" s="50"/>
      <c r="AF197" s="1073"/>
      <c r="AG197" s="1073"/>
      <c r="AH197" s="1073"/>
      <c r="AI197" s="29"/>
      <c r="AJ197" s="50"/>
      <c r="AK197" s="50"/>
      <c r="AL197" s="1073"/>
      <c r="AM197" s="1073"/>
      <c r="AN197" s="1073"/>
      <c r="AO197" s="1073"/>
      <c r="AP197" s="1073"/>
      <c r="AQ197" s="1073"/>
      <c r="AR197" s="1073"/>
      <c r="AS197" s="1073"/>
      <c r="AT197" s="1073"/>
      <c r="AU197" s="1073"/>
      <c r="AV197" s="30"/>
      <c r="AW197" s="50"/>
      <c r="AX197" s="50"/>
      <c r="AY197" s="1073"/>
      <c r="AZ197" s="1073"/>
      <c r="BA197" s="1073"/>
      <c r="BB197" s="29"/>
      <c r="BC197" s="50"/>
      <c r="BD197" s="50"/>
      <c r="BE197" s="1073"/>
      <c r="BF197" s="1073"/>
      <c r="BG197" s="1073"/>
      <c r="BH197" s="29"/>
      <c r="BI197" s="50"/>
      <c r="BJ197" s="50"/>
      <c r="BK197" s="1073"/>
      <c r="BL197" s="1073"/>
      <c r="BM197" s="1073"/>
      <c r="BN197" s="29"/>
      <c r="BO197" s="50"/>
      <c r="BP197" s="50"/>
      <c r="BQ197" s="1073"/>
      <c r="BR197" s="1073"/>
      <c r="BS197" s="1073"/>
      <c r="BT197" s="29"/>
      <c r="BU197" s="50"/>
      <c r="BV197" s="1073"/>
      <c r="BW197" s="1073"/>
      <c r="BX197" s="1073"/>
      <c r="BY197" s="29"/>
      <c r="BZ197" s="50"/>
      <c r="CA197" s="1073"/>
      <c r="CB197" s="1073"/>
      <c r="CC197" s="1073"/>
    </row>
    <row r="198" spans="1:95" s="26" customFormat="1" ht="12.75" hidden="1" customHeight="1" x14ac:dyDescent="0.2">
      <c r="A198" s="34">
        <v>1</v>
      </c>
      <c r="B198" s="2662" t="s">
        <v>68</v>
      </c>
      <c r="C198" s="2662"/>
      <c r="D198" s="2662"/>
      <c r="E198" s="2662"/>
      <c r="F198" s="2662"/>
      <c r="G198" s="2662"/>
      <c r="H198" s="2662"/>
      <c r="I198" s="2662"/>
      <c r="J198" s="2662"/>
      <c r="K198" s="2662"/>
      <c r="L198" s="2662"/>
      <c r="M198" s="2662"/>
      <c r="N198" s="2662"/>
      <c r="O198" s="2662"/>
      <c r="P198" s="2662"/>
      <c r="Q198" s="2662"/>
      <c r="R198" s="2662"/>
      <c r="S198" s="2662"/>
      <c r="T198" s="2662"/>
      <c r="U198" s="2662"/>
      <c r="V198" s="2662"/>
      <c r="W198" s="2662"/>
      <c r="X198" s="2662"/>
      <c r="Y198" s="2662"/>
      <c r="Z198" s="2662"/>
      <c r="AA198" s="2662"/>
      <c r="AB198" s="2662"/>
      <c r="AC198" s="2662"/>
      <c r="AD198" s="2662"/>
      <c r="AE198" s="51"/>
      <c r="AF198" s="1070"/>
      <c r="AG198" s="1070"/>
      <c r="AH198" s="1070"/>
      <c r="AI198" s="29"/>
      <c r="AJ198" s="51"/>
      <c r="AK198" s="51"/>
      <c r="AL198" s="1070"/>
      <c r="AM198" s="1070"/>
      <c r="AN198" s="1070"/>
      <c r="AO198" s="1070"/>
      <c r="AP198" s="1070"/>
      <c r="AQ198" s="1070"/>
      <c r="AR198" s="1070"/>
      <c r="AS198" s="1070"/>
      <c r="AT198" s="1070"/>
      <c r="AU198" s="1070"/>
      <c r="AV198" s="30"/>
      <c r="AW198" s="51"/>
      <c r="AX198" s="51"/>
      <c r="AY198" s="1070"/>
      <c r="AZ198" s="1070"/>
      <c r="BA198" s="1070"/>
      <c r="BB198" s="29"/>
      <c r="BC198" s="51"/>
      <c r="BD198" s="51"/>
      <c r="BE198" s="1070"/>
      <c r="BF198" s="1070"/>
      <c r="BG198" s="1070"/>
      <c r="BH198" s="29"/>
      <c r="BI198" s="51"/>
      <c r="BJ198" s="51"/>
      <c r="BK198" s="1070"/>
      <c r="BL198" s="1070"/>
      <c r="BM198" s="1070"/>
      <c r="BN198" s="29"/>
      <c r="BO198" s="51"/>
      <c r="BP198" s="51"/>
      <c r="BQ198" s="1070"/>
      <c r="BR198" s="1070"/>
      <c r="BS198" s="1070"/>
      <c r="BT198" s="29"/>
      <c r="BU198" s="51"/>
      <c r="BV198" s="1070"/>
      <c r="BW198" s="1070"/>
      <c r="BX198" s="1070"/>
      <c r="BY198" s="29"/>
      <c r="BZ198" s="51"/>
      <c r="CA198" s="1070"/>
      <c r="CB198" s="1070"/>
      <c r="CC198" s="1070"/>
    </row>
    <row r="199" spans="1:95" s="26" customFormat="1" ht="11.25" hidden="1" x14ac:dyDescent="0.2">
      <c r="A199" s="34">
        <v>2</v>
      </c>
      <c r="B199" s="2685" t="s">
        <v>69</v>
      </c>
      <c r="C199" s="2685"/>
      <c r="D199" s="2685"/>
      <c r="E199" s="2685"/>
      <c r="F199" s="2685"/>
      <c r="G199" s="2685"/>
      <c r="H199" s="2685"/>
      <c r="I199" s="2685"/>
      <c r="J199" s="2685"/>
      <c r="K199" s="2685"/>
      <c r="L199" s="2685"/>
      <c r="M199" s="2685"/>
      <c r="N199" s="2685"/>
      <c r="O199" s="2685"/>
      <c r="P199" s="2685"/>
      <c r="Q199" s="2685"/>
      <c r="R199" s="2685"/>
      <c r="S199" s="2685"/>
      <c r="T199" s="2685"/>
      <c r="U199" s="2685"/>
      <c r="V199" s="2685"/>
      <c r="W199" s="2685"/>
      <c r="X199" s="2685"/>
      <c r="Y199" s="2685"/>
      <c r="Z199" s="2685"/>
      <c r="AA199" s="2685"/>
      <c r="AB199" s="2685"/>
      <c r="AC199" s="2685"/>
      <c r="AD199" s="2685"/>
      <c r="AE199" s="52"/>
      <c r="AF199" s="1071"/>
      <c r="AG199" s="1071"/>
      <c r="AH199" s="1071"/>
      <c r="AI199" s="29"/>
      <c r="AJ199" s="52"/>
      <c r="AK199" s="52"/>
      <c r="AL199" s="1071"/>
      <c r="AM199" s="1071"/>
      <c r="AN199" s="1071"/>
      <c r="AO199" s="1071"/>
      <c r="AP199" s="1071"/>
      <c r="AQ199" s="1071"/>
      <c r="AR199" s="1071"/>
      <c r="AS199" s="1071"/>
      <c r="AT199" s="1071"/>
      <c r="AU199" s="1071"/>
      <c r="AV199" s="30"/>
      <c r="AW199" s="52"/>
      <c r="AX199" s="52"/>
      <c r="AY199" s="1071"/>
      <c r="AZ199" s="1071"/>
      <c r="BA199" s="1071"/>
      <c r="BB199" s="29"/>
      <c r="BC199" s="52"/>
      <c r="BD199" s="52"/>
      <c r="BE199" s="1071"/>
      <c r="BF199" s="1071"/>
      <c r="BG199" s="1071"/>
      <c r="BH199" s="29"/>
      <c r="BI199" s="52"/>
      <c r="BJ199" s="52"/>
      <c r="BK199" s="1071"/>
      <c r="BL199" s="1071"/>
      <c r="BM199" s="1071"/>
      <c r="BN199" s="29"/>
      <c r="BO199" s="52"/>
      <c r="BP199" s="52"/>
      <c r="BQ199" s="1071"/>
      <c r="BR199" s="1071"/>
      <c r="BS199" s="1071"/>
      <c r="BT199" s="29"/>
      <c r="BU199" s="52"/>
      <c r="BV199" s="1071"/>
      <c r="BW199" s="1071"/>
      <c r="BX199" s="1071"/>
      <c r="BY199" s="29"/>
      <c r="BZ199" s="52"/>
      <c r="CA199" s="1071"/>
      <c r="CB199" s="1071"/>
      <c r="CC199" s="1071"/>
    </row>
    <row r="200" spans="1:95" s="26" customFormat="1" ht="12.75" hidden="1" customHeight="1" x14ac:dyDescent="0.2">
      <c r="A200" s="34">
        <v>3</v>
      </c>
      <c r="B200" s="2662" t="s">
        <v>70</v>
      </c>
      <c r="C200" s="2662"/>
      <c r="D200" s="2662"/>
      <c r="E200" s="2662"/>
      <c r="F200" s="2662"/>
      <c r="G200" s="2662"/>
      <c r="H200" s="2662"/>
      <c r="I200" s="2662"/>
      <c r="J200" s="2662"/>
      <c r="K200" s="2662"/>
      <c r="L200" s="2662"/>
      <c r="M200" s="2662"/>
      <c r="N200" s="2662"/>
      <c r="O200" s="2662"/>
      <c r="P200" s="2662"/>
      <c r="Q200" s="2662"/>
      <c r="R200" s="2662"/>
      <c r="S200" s="2662"/>
      <c r="T200" s="2662"/>
      <c r="U200" s="2662"/>
      <c r="V200" s="2662"/>
      <c r="W200" s="2662"/>
      <c r="X200" s="2662"/>
      <c r="Y200" s="2662"/>
      <c r="Z200" s="2662"/>
      <c r="AA200" s="2662"/>
      <c r="AB200" s="2662"/>
      <c r="AC200" s="2662"/>
      <c r="AD200" s="2662"/>
      <c r="AE200" s="51"/>
      <c r="AF200" s="1070"/>
      <c r="AG200" s="1070"/>
      <c r="AH200" s="1070"/>
      <c r="AI200" s="29"/>
      <c r="AJ200" s="51"/>
      <c r="AK200" s="51"/>
      <c r="AL200" s="1070"/>
      <c r="AM200" s="1070"/>
      <c r="AN200" s="1070"/>
      <c r="AO200" s="1070"/>
      <c r="AP200" s="1070"/>
      <c r="AQ200" s="1070"/>
      <c r="AR200" s="1070"/>
      <c r="AS200" s="1070"/>
      <c r="AT200" s="1070"/>
      <c r="AU200" s="1070"/>
      <c r="AV200" s="30"/>
      <c r="AW200" s="51"/>
      <c r="AX200" s="51"/>
      <c r="AY200" s="1070"/>
      <c r="AZ200" s="1070"/>
      <c r="BA200" s="1070"/>
      <c r="BB200" s="29"/>
      <c r="BC200" s="51"/>
      <c r="BD200" s="51"/>
      <c r="BE200" s="1070"/>
      <c r="BF200" s="1070"/>
      <c r="BG200" s="1070"/>
      <c r="BH200" s="29"/>
      <c r="BI200" s="51"/>
      <c r="BJ200" s="51"/>
      <c r="BK200" s="1070"/>
      <c r="BL200" s="1070"/>
      <c r="BM200" s="1070"/>
      <c r="BN200" s="29"/>
      <c r="BO200" s="51"/>
      <c r="BP200" s="51"/>
      <c r="BQ200" s="1070"/>
      <c r="BR200" s="1070"/>
      <c r="BS200" s="1070"/>
      <c r="BT200" s="29"/>
      <c r="BU200" s="51"/>
      <c r="BV200" s="1070"/>
      <c r="BW200" s="1070"/>
      <c r="BX200" s="1070"/>
      <c r="BY200" s="29"/>
      <c r="BZ200" s="51"/>
      <c r="CA200" s="1070"/>
      <c r="CB200" s="1070"/>
      <c r="CC200" s="1070"/>
    </row>
    <row r="201" spans="1:95" s="26" customFormat="1" ht="12.75" hidden="1" customHeight="1" x14ac:dyDescent="0.2">
      <c r="A201" s="34"/>
      <c r="B201" s="2661" t="s">
        <v>38</v>
      </c>
      <c r="C201" s="2661"/>
      <c r="D201" s="2661"/>
      <c r="E201" s="2661"/>
      <c r="F201" s="2661"/>
      <c r="G201" s="2661"/>
      <c r="H201" s="2661"/>
      <c r="I201" s="2661"/>
      <c r="J201" s="2661"/>
      <c r="K201" s="2661"/>
      <c r="L201" s="2661"/>
      <c r="M201" s="2661"/>
      <c r="N201" s="2661"/>
      <c r="O201" s="2661"/>
      <c r="P201" s="2661"/>
      <c r="Q201" s="2661"/>
      <c r="R201" s="2661"/>
      <c r="S201" s="2661"/>
      <c r="T201" s="2661"/>
      <c r="U201" s="2661"/>
      <c r="V201" s="2661"/>
      <c r="W201" s="2661"/>
      <c r="X201" s="2661"/>
      <c r="Y201" s="2661"/>
      <c r="Z201" s="2661"/>
      <c r="AA201" s="2661"/>
      <c r="AB201" s="2661"/>
      <c r="AC201" s="2661"/>
      <c r="AD201" s="2661"/>
      <c r="AE201" s="50"/>
      <c r="AF201" s="1073"/>
      <c r="AG201" s="1073"/>
      <c r="AH201" s="1073"/>
      <c r="AI201" s="29"/>
      <c r="AJ201" s="50"/>
      <c r="AK201" s="50"/>
      <c r="AL201" s="1073"/>
      <c r="AM201" s="1073"/>
      <c r="AN201" s="1073"/>
      <c r="AO201" s="1073"/>
      <c r="AP201" s="1073"/>
      <c r="AQ201" s="1073"/>
      <c r="AR201" s="1073"/>
      <c r="AS201" s="1073"/>
      <c r="AT201" s="1073"/>
      <c r="AU201" s="1073"/>
      <c r="AV201" s="30"/>
      <c r="AW201" s="50"/>
      <c r="AX201" s="50"/>
      <c r="AY201" s="1073"/>
      <c r="AZ201" s="1073"/>
      <c r="BA201" s="1073"/>
      <c r="BB201" s="29"/>
      <c r="BC201" s="50"/>
      <c r="BD201" s="50"/>
      <c r="BE201" s="1073"/>
      <c r="BF201" s="1073"/>
      <c r="BG201" s="1073"/>
      <c r="BH201" s="29"/>
      <c r="BI201" s="50"/>
      <c r="BJ201" s="50"/>
      <c r="BK201" s="1073"/>
      <c r="BL201" s="1073"/>
      <c r="BM201" s="1073"/>
      <c r="BN201" s="29"/>
      <c r="BO201" s="50"/>
      <c r="BP201" s="50"/>
      <c r="BQ201" s="1073"/>
      <c r="BR201" s="1073"/>
      <c r="BS201" s="1073"/>
      <c r="BT201" s="29"/>
      <c r="BU201" s="50"/>
      <c r="BV201" s="1073"/>
      <c r="BW201" s="1073"/>
      <c r="BX201" s="1073"/>
      <c r="BY201" s="29"/>
      <c r="BZ201" s="50"/>
      <c r="CA201" s="1073"/>
      <c r="CB201" s="1073"/>
      <c r="CC201" s="1073"/>
    </row>
    <row r="202" spans="1:95" s="26" customFormat="1" ht="12.75" hidden="1" customHeight="1" x14ac:dyDescent="0.2">
      <c r="A202" s="34">
        <v>1</v>
      </c>
      <c r="B202" s="2662" t="s">
        <v>71</v>
      </c>
      <c r="C202" s="2662"/>
      <c r="D202" s="2662"/>
      <c r="E202" s="2662"/>
      <c r="F202" s="2662"/>
      <c r="G202" s="2662"/>
      <c r="H202" s="2662"/>
      <c r="I202" s="2662"/>
      <c r="J202" s="2662"/>
      <c r="K202" s="2662"/>
      <c r="L202" s="2662"/>
      <c r="M202" s="2662"/>
      <c r="N202" s="2662"/>
      <c r="O202" s="2662"/>
      <c r="P202" s="2662"/>
      <c r="Q202" s="2662"/>
      <c r="R202" s="2662"/>
      <c r="S202" s="2662"/>
      <c r="T202" s="2662"/>
      <c r="U202" s="2662"/>
      <c r="V202" s="2662"/>
      <c r="W202" s="2662"/>
      <c r="X202" s="2662"/>
      <c r="Y202" s="2662"/>
      <c r="Z202" s="2662"/>
      <c r="AA202" s="2662"/>
      <c r="AB202" s="2662"/>
      <c r="AC202" s="2662"/>
      <c r="AD202" s="2662"/>
      <c r="AE202" s="51"/>
      <c r="AF202" s="1070"/>
      <c r="AG202" s="1070"/>
      <c r="AH202" s="1070"/>
      <c r="AI202" s="29"/>
      <c r="AJ202" s="51"/>
      <c r="AK202" s="51"/>
      <c r="AL202" s="1070"/>
      <c r="AM202" s="1070"/>
      <c r="AN202" s="1070"/>
      <c r="AO202" s="1070"/>
      <c r="AP202" s="1070"/>
      <c r="AQ202" s="1070"/>
      <c r="AR202" s="1070"/>
      <c r="AS202" s="1070"/>
      <c r="AT202" s="1070"/>
      <c r="AU202" s="1070"/>
      <c r="AV202" s="30"/>
      <c r="AW202" s="51"/>
      <c r="AX202" s="51"/>
      <c r="AY202" s="1070"/>
      <c r="AZ202" s="1070"/>
      <c r="BA202" s="1070"/>
      <c r="BB202" s="29"/>
      <c r="BC202" s="51"/>
      <c r="BD202" s="51"/>
      <c r="BE202" s="1070"/>
      <c r="BF202" s="1070"/>
      <c r="BG202" s="1070"/>
      <c r="BH202" s="29"/>
      <c r="BI202" s="51"/>
      <c r="BJ202" s="51"/>
      <c r="BK202" s="1070"/>
      <c r="BL202" s="1070"/>
      <c r="BM202" s="1070"/>
      <c r="BN202" s="29"/>
      <c r="BO202" s="51"/>
      <c r="BP202" s="51"/>
      <c r="BQ202" s="1070"/>
      <c r="BR202" s="1070"/>
      <c r="BS202" s="1070"/>
      <c r="BT202" s="29"/>
      <c r="BU202" s="51"/>
      <c r="BV202" s="1070"/>
      <c r="BW202" s="1070"/>
      <c r="BX202" s="1070"/>
      <c r="BY202" s="29"/>
      <c r="BZ202" s="51"/>
      <c r="CA202" s="1070"/>
      <c r="CB202" s="1070"/>
      <c r="CC202" s="1070"/>
      <c r="CD202" s="15"/>
      <c r="CE202" s="15"/>
      <c r="CF202" s="15"/>
      <c r="CG202" s="15"/>
      <c r="CH202" s="15"/>
      <c r="CI202" s="15"/>
      <c r="CJ202" s="15"/>
      <c r="CK202" s="15"/>
      <c r="CL202" s="15"/>
      <c r="CM202" s="15"/>
      <c r="CN202" s="15"/>
      <c r="CO202" s="15"/>
      <c r="CP202" s="15"/>
      <c r="CQ202" s="15"/>
    </row>
    <row r="203" spans="1:95" s="26" customFormat="1" ht="12.75" hidden="1" customHeight="1" x14ac:dyDescent="0.2">
      <c r="A203" s="34">
        <v>2</v>
      </c>
      <c r="B203" s="2662" t="s">
        <v>72</v>
      </c>
      <c r="C203" s="2662"/>
      <c r="D203" s="2662"/>
      <c r="E203" s="2662"/>
      <c r="F203" s="2662"/>
      <c r="G203" s="2662"/>
      <c r="H203" s="2662"/>
      <c r="I203" s="2662"/>
      <c r="J203" s="2662"/>
      <c r="K203" s="2662"/>
      <c r="L203" s="2662"/>
      <c r="M203" s="2662"/>
      <c r="N203" s="2662"/>
      <c r="O203" s="2662"/>
      <c r="P203" s="2662"/>
      <c r="Q203" s="2662"/>
      <c r="R203" s="2662"/>
      <c r="S203" s="2662"/>
      <c r="T203" s="2662"/>
      <c r="U203" s="2662"/>
      <c r="V203" s="2662"/>
      <c r="W203" s="2662"/>
      <c r="X203" s="2662"/>
      <c r="Y203" s="2662"/>
      <c r="Z203" s="2662"/>
      <c r="AA203" s="2662"/>
      <c r="AB203" s="2662"/>
      <c r="AC203" s="2662"/>
      <c r="AD203" s="2662"/>
      <c r="AE203" s="51"/>
      <c r="AF203" s="1070"/>
      <c r="AG203" s="1070"/>
      <c r="AH203" s="1070"/>
      <c r="AI203" s="29"/>
      <c r="AJ203" s="51"/>
      <c r="AK203" s="51"/>
      <c r="AL203" s="1070"/>
      <c r="AM203" s="1070"/>
      <c r="AN203" s="1070"/>
      <c r="AO203" s="1070"/>
      <c r="AP203" s="1070"/>
      <c r="AQ203" s="1070"/>
      <c r="AR203" s="1070"/>
      <c r="AS203" s="1070"/>
      <c r="AT203" s="1070"/>
      <c r="AU203" s="1070"/>
      <c r="AV203" s="30"/>
      <c r="AW203" s="51"/>
      <c r="AX203" s="51"/>
      <c r="AY203" s="1070"/>
      <c r="AZ203" s="1070"/>
      <c r="BA203" s="1070"/>
      <c r="BB203" s="29"/>
      <c r="BC203" s="51"/>
      <c r="BD203" s="51"/>
      <c r="BE203" s="1070"/>
      <c r="BF203" s="1070"/>
      <c r="BG203" s="1070"/>
      <c r="BH203" s="29"/>
      <c r="BI203" s="51"/>
      <c r="BJ203" s="51"/>
      <c r="BK203" s="1070"/>
      <c r="BL203" s="1070"/>
      <c r="BM203" s="1070"/>
      <c r="BN203" s="29"/>
      <c r="BO203" s="51"/>
      <c r="BP203" s="51"/>
      <c r="BQ203" s="1070"/>
      <c r="BR203" s="1070"/>
      <c r="BS203" s="1070"/>
      <c r="BT203" s="29"/>
      <c r="BU203" s="51"/>
      <c r="BV203" s="1070"/>
      <c r="BW203" s="1070"/>
      <c r="BX203" s="1070"/>
      <c r="BY203" s="29"/>
      <c r="BZ203" s="51"/>
      <c r="CA203" s="1070"/>
      <c r="CB203" s="1070"/>
      <c r="CC203" s="1070"/>
      <c r="CD203" s="15"/>
      <c r="CE203" s="15"/>
      <c r="CF203" s="15"/>
      <c r="CG203" s="15"/>
      <c r="CH203" s="15"/>
      <c r="CI203" s="15"/>
      <c r="CJ203" s="15"/>
      <c r="CK203" s="15"/>
      <c r="CL203" s="15"/>
      <c r="CM203" s="15"/>
      <c r="CN203" s="15"/>
      <c r="CO203" s="15"/>
      <c r="CP203" s="15"/>
      <c r="CQ203" s="15"/>
    </row>
    <row r="204" spans="1:95" s="26" customFormat="1" ht="12.75" hidden="1" customHeight="1" x14ac:dyDescent="0.2">
      <c r="A204" s="34">
        <v>3</v>
      </c>
      <c r="B204" s="2662" t="s">
        <v>73</v>
      </c>
      <c r="C204" s="2662"/>
      <c r="D204" s="2662"/>
      <c r="E204" s="2662"/>
      <c r="F204" s="2662"/>
      <c r="G204" s="2662"/>
      <c r="H204" s="2662"/>
      <c r="I204" s="2662"/>
      <c r="J204" s="2662"/>
      <c r="K204" s="2662"/>
      <c r="L204" s="2662"/>
      <c r="M204" s="2662"/>
      <c r="N204" s="2662"/>
      <c r="O204" s="2662"/>
      <c r="P204" s="2662"/>
      <c r="Q204" s="2662"/>
      <c r="R204" s="2662"/>
      <c r="S204" s="2662"/>
      <c r="T204" s="2662"/>
      <c r="U204" s="2662"/>
      <c r="V204" s="2662"/>
      <c r="W204" s="2662"/>
      <c r="X204" s="2662"/>
      <c r="Y204" s="2662"/>
      <c r="Z204" s="2662"/>
      <c r="AA204" s="2662"/>
      <c r="AB204" s="2662"/>
      <c r="AC204" s="2662"/>
      <c r="AD204" s="2662"/>
      <c r="AE204" s="51"/>
      <c r="AF204" s="1070"/>
      <c r="AG204" s="1070"/>
      <c r="AH204" s="1070"/>
      <c r="AI204" s="29"/>
      <c r="AJ204" s="51"/>
      <c r="AK204" s="51"/>
      <c r="AL204" s="1070"/>
      <c r="AM204" s="1070"/>
      <c r="AN204" s="1070"/>
      <c r="AO204" s="1070"/>
      <c r="AP204" s="1070"/>
      <c r="AQ204" s="1070"/>
      <c r="AR204" s="1070"/>
      <c r="AS204" s="1070"/>
      <c r="AT204" s="1070"/>
      <c r="AU204" s="1070"/>
      <c r="AV204" s="30"/>
      <c r="AW204" s="51"/>
      <c r="AX204" s="51"/>
      <c r="AY204" s="1070"/>
      <c r="AZ204" s="1070"/>
      <c r="BA204" s="1070"/>
      <c r="BB204" s="29"/>
      <c r="BC204" s="51"/>
      <c r="BD204" s="51"/>
      <c r="BE204" s="1070"/>
      <c r="BF204" s="1070"/>
      <c r="BG204" s="1070"/>
      <c r="BH204" s="29"/>
      <c r="BI204" s="51"/>
      <c r="BJ204" s="51"/>
      <c r="BK204" s="1070"/>
      <c r="BL204" s="1070"/>
      <c r="BM204" s="1070"/>
      <c r="BN204" s="29"/>
      <c r="BO204" s="51"/>
      <c r="BP204" s="51"/>
      <c r="BQ204" s="1070"/>
      <c r="BR204" s="1070"/>
      <c r="BS204" s="1070"/>
      <c r="BT204" s="29"/>
      <c r="BU204" s="51"/>
      <c r="BV204" s="1070"/>
      <c r="BW204" s="1070"/>
      <c r="BX204" s="1070"/>
      <c r="BY204" s="29"/>
      <c r="BZ204" s="51"/>
      <c r="CA204" s="1070"/>
      <c r="CB204" s="1070"/>
      <c r="CC204" s="1070"/>
      <c r="CD204" s="15"/>
      <c r="CE204" s="15"/>
      <c r="CF204" s="15"/>
      <c r="CG204" s="15"/>
      <c r="CH204" s="15"/>
      <c r="CI204" s="15"/>
      <c r="CJ204" s="15"/>
      <c r="CK204" s="15"/>
      <c r="CL204" s="15"/>
      <c r="CM204" s="15"/>
      <c r="CN204" s="15"/>
      <c r="CO204" s="15"/>
      <c r="CP204" s="15"/>
      <c r="CQ204" s="15"/>
    </row>
    <row r="205" spans="1:95" s="26" customFormat="1" ht="12.75" hidden="1" customHeight="1" x14ac:dyDescent="0.2">
      <c r="A205" s="34"/>
      <c r="B205" s="2661" t="s">
        <v>49</v>
      </c>
      <c r="C205" s="2661"/>
      <c r="D205" s="2661"/>
      <c r="E205" s="2661"/>
      <c r="F205" s="2661"/>
      <c r="G205" s="2661"/>
      <c r="H205" s="2661"/>
      <c r="I205" s="2661"/>
      <c r="J205" s="2661"/>
      <c r="K205" s="2661"/>
      <c r="L205" s="2661"/>
      <c r="M205" s="2661"/>
      <c r="N205" s="2661"/>
      <c r="O205" s="2661"/>
      <c r="P205" s="2661"/>
      <c r="Q205" s="2661"/>
      <c r="R205" s="2661"/>
      <c r="S205" s="2661"/>
      <c r="T205" s="2661"/>
      <c r="U205" s="2661"/>
      <c r="V205" s="2661"/>
      <c r="W205" s="2661"/>
      <c r="X205" s="2661"/>
      <c r="Y205" s="2661"/>
      <c r="Z205" s="2661"/>
      <c r="AA205" s="2661"/>
      <c r="AB205" s="2661"/>
      <c r="AC205" s="2661"/>
      <c r="AD205" s="2661"/>
      <c r="AE205" s="50"/>
      <c r="AF205" s="1073"/>
      <c r="AG205" s="1073"/>
      <c r="AH205" s="1073"/>
      <c r="AI205" s="29"/>
      <c r="AJ205" s="50"/>
      <c r="AK205" s="50"/>
      <c r="AL205" s="1073"/>
      <c r="AM205" s="1073"/>
      <c r="AN205" s="1073"/>
      <c r="AO205" s="1073"/>
      <c r="AP205" s="1073"/>
      <c r="AQ205" s="1073"/>
      <c r="AR205" s="1073"/>
      <c r="AS205" s="1073"/>
      <c r="AT205" s="1073"/>
      <c r="AU205" s="1073"/>
      <c r="AV205" s="30"/>
      <c r="AW205" s="50"/>
      <c r="AX205" s="50"/>
      <c r="AY205" s="1073"/>
      <c r="AZ205" s="1073"/>
      <c r="BA205" s="1073"/>
      <c r="BB205" s="29"/>
      <c r="BC205" s="50"/>
      <c r="BD205" s="50"/>
      <c r="BE205" s="1073"/>
      <c r="BF205" s="1073"/>
      <c r="BG205" s="1073"/>
      <c r="BH205" s="29"/>
      <c r="BI205" s="50"/>
      <c r="BJ205" s="50"/>
      <c r="BK205" s="1073"/>
      <c r="BL205" s="1073"/>
      <c r="BM205" s="1073"/>
      <c r="BN205" s="29"/>
      <c r="BO205" s="50"/>
      <c r="BP205" s="50"/>
      <c r="BQ205" s="1073"/>
      <c r="BR205" s="1073"/>
      <c r="BS205" s="1073"/>
      <c r="BT205" s="29"/>
      <c r="BU205" s="50"/>
      <c r="BV205" s="1073"/>
      <c r="BW205" s="1073"/>
      <c r="BX205" s="1073"/>
      <c r="BY205" s="29"/>
      <c r="BZ205" s="50"/>
      <c r="CA205" s="1073"/>
      <c r="CB205" s="1073"/>
      <c r="CC205" s="1073"/>
      <c r="CD205" s="15"/>
      <c r="CE205" s="15"/>
      <c r="CF205" s="15"/>
      <c r="CG205" s="15"/>
      <c r="CH205" s="15"/>
      <c r="CI205" s="15"/>
      <c r="CJ205" s="15"/>
      <c r="CK205" s="15"/>
      <c r="CL205" s="15"/>
      <c r="CM205" s="15"/>
      <c r="CN205" s="15"/>
      <c r="CO205" s="15"/>
      <c r="CP205" s="15"/>
      <c r="CQ205" s="15"/>
    </row>
    <row r="206" spans="1:95" s="26" customFormat="1" ht="12.75" hidden="1" customHeight="1" x14ac:dyDescent="0.2">
      <c r="A206" s="34">
        <v>1</v>
      </c>
      <c r="B206" s="2684" t="s">
        <v>74</v>
      </c>
      <c r="C206" s="2684"/>
      <c r="D206" s="2684"/>
      <c r="E206" s="2684"/>
      <c r="F206" s="2684"/>
      <c r="G206" s="2684"/>
      <c r="H206" s="2684"/>
      <c r="I206" s="2684"/>
      <c r="J206" s="2684"/>
      <c r="K206" s="2684"/>
      <c r="L206" s="2684"/>
      <c r="M206" s="2684"/>
      <c r="N206" s="2684"/>
      <c r="O206" s="2684"/>
      <c r="P206" s="2684"/>
      <c r="Q206" s="2684"/>
      <c r="R206" s="2684"/>
      <c r="S206" s="2684"/>
      <c r="T206" s="2684"/>
      <c r="U206" s="2684"/>
      <c r="V206" s="2684"/>
      <c r="W206" s="2684"/>
      <c r="X206" s="2684"/>
      <c r="Y206" s="2684"/>
      <c r="Z206" s="2684"/>
      <c r="AA206" s="2684"/>
      <c r="AB206" s="2684"/>
      <c r="AC206" s="2684"/>
      <c r="AD206" s="2684"/>
      <c r="AE206" s="53"/>
      <c r="AF206" s="1074"/>
      <c r="AG206" s="1074"/>
      <c r="AH206" s="1074"/>
      <c r="AI206" s="29"/>
      <c r="AJ206" s="53"/>
      <c r="AK206" s="53"/>
      <c r="AL206" s="1074"/>
      <c r="AM206" s="1074"/>
      <c r="AN206" s="1074"/>
      <c r="AO206" s="1074"/>
      <c r="AP206" s="1074"/>
      <c r="AQ206" s="1074"/>
      <c r="AR206" s="1074"/>
      <c r="AS206" s="1074"/>
      <c r="AT206" s="1074"/>
      <c r="AU206" s="1074"/>
      <c r="AV206" s="30"/>
      <c r="AW206" s="53"/>
      <c r="AX206" s="53"/>
      <c r="AY206" s="1074"/>
      <c r="AZ206" s="1074"/>
      <c r="BA206" s="1074"/>
      <c r="BB206" s="29"/>
      <c r="BC206" s="53"/>
      <c r="BD206" s="53"/>
      <c r="BE206" s="1074"/>
      <c r="BF206" s="1074"/>
      <c r="BG206" s="1074"/>
      <c r="BH206" s="29"/>
      <c r="BI206" s="53"/>
      <c r="BJ206" s="53"/>
      <c r="BK206" s="1074"/>
      <c r="BL206" s="1074"/>
      <c r="BM206" s="1074"/>
      <c r="BN206" s="29"/>
      <c r="BO206" s="53"/>
      <c r="BP206" s="53"/>
      <c r="BQ206" s="1074"/>
      <c r="BR206" s="1074"/>
      <c r="BS206" s="1074"/>
      <c r="BT206" s="29"/>
      <c r="BU206" s="53"/>
      <c r="BV206" s="1074"/>
      <c r="BW206" s="1074"/>
      <c r="BX206" s="1074"/>
      <c r="BY206" s="29"/>
      <c r="BZ206" s="53"/>
      <c r="CA206" s="1074"/>
      <c r="CB206" s="1074"/>
      <c r="CC206" s="1074"/>
      <c r="CD206" s="15"/>
      <c r="CE206" s="15"/>
      <c r="CF206" s="15"/>
      <c r="CG206" s="15"/>
      <c r="CH206" s="15"/>
      <c r="CI206" s="15"/>
      <c r="CJ206" s="15"/>
      <c r="CK206" s="15"/>
      <c r="CL206" s="15"/>
      <c r="CM206" s="15"/>
      <c r="CN206" s="15"/>
      <c r="CO206" s="15"/>
      <c r="CP206" s="15"/>
      <c r="CQ206" s="15"/>
    </row>
    <row r="207" spans="1:95" s="26" customFormat="1" ht="12.75" hidden="1" customHeight="1" x14ac:dyDescent="0.2">
      <c r="A207" s="34">
        <v>2</v>
      </c>
      <c r="B207" s="2684" t="s">
        <v>75</v>
      </c>
      <c r="C207" s="2684"/>
      <c r="D207" s="2684"/>
      <c r="E207" s="2684"/>
      <c r="F207" s="2684"/>
      <c r="G207" s="2684"/>
      <c r="H207" s="2684"/>
      <c r="I207" s="2684"/>
      <c r="J207" s="2684"/>
      <c r="K207" s="2684"/>
      <c r="L207" s="2684"/>
      <c r="M207" s="2684"/>
      <c r="N207" s="2684"/>
      <c r="O207" s="2684"/>
      <c r="P207" s="2684"/>
      <c r="Q207" s="2684"/>
      <c r="R207" s="2684"/>
      <c r="S207" s="2684"/>
      <c r="T207" s="2684"/>
      <c r="U207" s="2684"/>
      <c r="V207" s="2684"/>
      <c r="W207" s="2684"/>
      <c r="X207" s="2684"/>
      <c r="Y207" s="2684"/>
      <c r="Z207" s="2684"/>
      <c r="AA207" s="2684"/>
      <c r="AB207" s="2684"/>
      <c r="AC207" s="2684"/>
      <c r="AD207" s="2684"/>
      <c r="AE207" s="53"/>
      <c r="AF207" s="1074"/>
      <c r="AG207" s="1074"/>
      <c r="AH207" s="1074"/>
      <c r="AI207" s="29"/>
      <c r="AJ207" s="53"/>
      <c r="AK207" s="53"/>
      <c r="AL207" s="1074"/>
      <c r="AM207" s="1074"/>
      <c r="AN207" s="1074"/>
      <c r="AO207" s="1074"/>
      <c r="AP207" s="1074"/>
      <c r="AQ207" s="1074"/>
      <c r="AR207" s="1074"/>
      <c r="AS207" s="1074"/>
      <c r="AT207" s="1074"/>
      <c r="AU207" s="1074"/>
      <c r="AV207" s="30"/>
      <c r="AW207" s="53"/>
      <c r="AX207" s="53"/>
      <c r="AY207" s="1074"/>
      <c r="AZ207" s="1074"/>
      <c r="BA207" s="1074"/>
      <c r="BB207" s="29"/>
      <c r="BC207" s="53"/>
      <c r="BD207" s="53"/>
      <c r="BE207" s="1074"/>
      <c r="BF207" s="1074"/>
      <c r="BG207" s="1074"/>
      <c r="BH207" s="29"/>
      <c r="BI207" s="53"/>
      <c r="BJ207" s="53"/>
      <c r="BK207" s="1074"/>
      <c r="BL207" s="1074"/>
      <c r="BM207" s="1074"/>
      <c r="BN207" s="29"/>
      <c r="BO207" s="53"/>
      <c r="BP207" s="53"/>
      <c r="BQ207" s="1074"/>
      <c r="BR207" s="1074"/>
      <c r="BS207" s="1074"/>
      <c r="BT207" s="29"/>
      <c r="BU207" s="53"/>
      <c r="BV207" s="1074"/>
      <c r="BW207" s="1074"/>
      <c r="BX207" s="1074"/>
      <c r="BY207" s="29"/>
      <c r="BZ207" s="53"/>
      <c r="CA207" s="1074"/>
      <c r="CB207" s="1074"/>
      <c r="CC207" s="1074"/>
      <c r="CD207" s="15"/>
      <c r="CE207" s="15"/>
      <c r="CF207" s="15"/>
      <c r="CG207" s="15"/>
      <c r="CH207" s="15"/>
      <c r="CI207" s="15"/>
      <c r="CJ207" s="15"/>
      <c r="CK207" s="15"/>
      <c r="CL207" s="15"/>
      <c r="CM207" s="15"/>
      <c r="CN207" s="15"/>
      <c r="CO207" s="15"/>
      <c r="CP207" s="15"/>
      <c r="CQ207" s="15"/>
    </row>
    <row r="208" spans="1:95" s="26" customFormat="1" ht="12.75" hidden="1" customHeight="1" x14ac:dyDescent="0.2">
      <c r="A208" s="34">
        <v>3</v>
      </c>
      <c r="B208" s="2684" t="s">
        <v>76</v>
      </c>
      <c r="C208" s="2684"/>
      <c r="D208" s="2684"/>
      <c r="E208" s="2684"/>
      <c r="F208" s="2684"/>
      <c r="G208" s="2684"/>
      <c r="H208" s="2684"/>
      <c r="I208" s="2684"/>
      <c r="J208" s="2684"/>
      <c r="K208" s="2684"/>
      <c r="L208" s="2684"/>
      <c r="M208" s="2684"/>
      <c r="N208" s="2684"/>
      <c r="O208" s="2684"/>
      <c r="P208" s="2684"/>
      <c r="Q208" s="2684"/>
      <c r="R208" s="2684"/>
      <c r="S208" s="2684"/>
      <c r="T208" s="2684"/>
      <c r="U208" s="2684"/>
      <c r="V208" s="2684"/>
      <c r="W208" s="2684"/>
      <c r="X208" s="2684"/>
      <c r="Y208" s="2684"/>
      <c r="Z208" s="2684"/>
      <c r="AA208" s="2684"/>
      <c r="AB208" s="2684"/>
      <c r="AC208" s="2684"/>
      <c r="AD208" s="2684"/>
      <c r="AE208" s="53"/>
      <c r="AF208" s="1074"/>
      <c r="AG208" s="1074"/>
      <c r="AH208" s="1074"/>
      <c r="AI208" s="29"/>
      <c r="AJ208" s="53"/>
      <c r="AK208" s="53"/>
      <c r="AL208" s="1074"/>
      <c r="AM208" s="1074"/>
      <c r="AN208" s="1074"/>
      <c r="AO208" s="1074"/>
      <c r="AP208" s="1074"/>
      <c r="AQ208" s="1074"/>
      <c r="AR208" s="1074"/>
      <c r="AS208" s="1074"/>
      <c r="AT208" s="1074"/>
      <c r="AU208" s="1074"/>
      <c r="AV208" s="30"/>
      <c r="AW208" s="53"/>
      <c r="AX208" s="53"/>
      <c r="AY208" s="1074"/>
      <c r="AZ208" s="1074"/>
      <c r="BA208" s="1074"/>
      <c r="BB208" s="29"/>
      <c r="BC208" s="53"/>
      <c r="BD208" s="53"/>
      <c r="BE208" s="1074"/>
      <c r="BF208" s="1074"/>
      <c r="BG208" s="1074"/>
      <c r="BH208" s="29"/>
      <c r="BI208" s="53"/>
      <c r="BJ208" s="53"/>
      <c r="BK208" s="1074"/>
      <c r="BL208" s="1074"/>
      <c r="BM208" s="1074"/>
      <c r="BN208" s="29"/>
      <c r="BO208" s="53"/>
      <c r="BP208" s="53"/>
      <c r="BQ208" s="1074"/>
      <c r="BR208" s="1074"/>
      <c r="BS208" s="1074"/>
      <c r="BT208" s="29"/>
      <c r="BU208" s="53"/>
      <c r="BV208" s="1074"/>
      <c r="BW208" s="1074"/>
      <c r="BX208" s="1074"/>
      <c r="BY208" s="29"/>
      <c r="BZ208" s="53"/>
      <c r="CA208" s="1074"/>
      <c r="CB208" s="1074"/>
      <c r="CC208" s="1074"/>
      <c r="CD208" s="15"/>
      <c r="CE208" s="15"/>
      <c r="CF208" s="15"/>
      <c r="CG208" s="15"/>
      <c r="CH208" s="15"/>
      <c r="CI208" s="15"/>
      <c r="CJ208" s="15"/>
      <c r="CK208" s="15"/>
      <c r="CL208" s="15"/>
      <c r="CM208" s="15"/>
      <c r="CN208" s="15"/>
      <c r="CO208" s="15"/>
      <c r="CP208" s="15"/>
      <c r="CQ208" s="15"/>
    </row>
    <row r="209" spans="1:95" s="26" customFormat="1" ht="12.75" hidden="1" customHeight="1" x14ac:dyDescent="0.2">
      <c r="A209" s="34"/>
      <c r="B209" s="2661" t="s">
        <v>39</v>
      </c>
      <c r="C209" s="2661"/>
      <c r="D209" s="2661"/>
      <c r="E209" s="2661"/>
      <c r="F209" s="2661"/>
      <c r="G209" s="2661"/>
      <c r="H209" s="2661"/>
      <c r="I209" s="2661"/>
      <c r="J209" s="2661"/>
      <c r="K209" s="2661"/>
      <c r="L209" s="2661"/>
      <c r="M209" s="2661"/>
      <c r="N209" s="2661"/>
      <c r="O209" s="2661"/>
      <c r="P209" s="2661"/>
      <c r="Q209" s="2661"/>
      <c r="R209" s="2661"/>
      <c r="S209" s="2661"/>
      <c r="T209" s="2661"/>
      <c r="U209" s="2661"/>
      <c r="V209" s="2661"/>
      <c r="W209" s="2661"/>
      <c r="X209" s="2661"/>
      <c r="Y209" s="2661"/>
      <c r="Z209" s="2661"/>
      <c r="AA209" s="2661"/>
      <c r="AB209" s="2661"/>
      <c r="AC209" s="2661"/>
      <c r="AD209" s="2661"/>
      <c r="AE209" s="50"/>
      <c r="AF209" s="1073"/>
      <c r="AG209" s="1073"/>
      <c r="AH209" s="1073"/>
      <c r="AI209" s="29"/>
      <c r="AJ209" s="50"/>
      <c r="AK209" s="50"/>
      <c r="AL209" s="1073"/>
      <c r="AM209" s="1073"/>
      <c r="AN209" s="1073"/>
      <c r="AO209" s="1073"/>
      <c r="AP209" s="1073"/>
      <c r="AQ209" s="1073"/>
      <c r="AR209" s="1073"/>
      <c r="AS209" s="1073"/>
      <c r="AT209" s="1073"/>
      <c r="AU209" s="1073"/>
      <c r="AV209" s="30"/>
      <c r="AW209" s="50"/>
      <c r="AX209" s="50"/>
      <c r="AY209" s="1073"/>
      <c r="AZ209" s="1073"/>
      <c r="BA209" s="1073"/>
      <c r="BB209" s="29"/>
      <c r="BC209" s="50"/>
      <c r="BD209" s="50"/>
      <c r="BE209" s="1073"/>
      <c r="BF209" s="1073"/>
      <c r="BG209" s="1073"/>
      <c r="BH209" s="29"/>
      <c r="BI209" s="50"/>
      <c r="BJ209" s="50"/>
      <c r="BK209" s="1073"/>
      <c r="BL209" s="1073"/>
      <c r="BM209" s="1073"/>
      <c r="BN209" s="29"/>
      <c r="BO209" s="50"/>
      <c r="BP209" s="50"/>
      <c r="BQ209" s="1073"/>
      <c r="BR209" s="1073"/>
      <c r="BS209" s="1073"/>
      <c r="BT209" s="29"/>
      <c r="BU209" s="50"/>
      <c r="BV209" s="1073"/>
      <c r="BW209" s="1073"/>
      <c r="BX209" s="1073"/>
      <c r="BY209" s="29"/>
      <c r="BZ209" s="50"/>
      <c r="CA209" s="1073"/>
      <c r="CB209" s="1073"/>
      <c r="CC209" s="1073"/>
      <c r="CD209" s="15"/>
      <c r="CE209" s="15"/>
      <c r="CF209" s="15"/>
      <c r="CG209" s="15"/>
      <c r="CH209" s="15"/>
      <c r="CI209" s="15"/>
      <c r="CJ209" s="15"/>
      <c r="CK209" s="15"/>
      <c r="CL209" s="15"/>
      <c r="CM209" s="15"/>
      <c r="CN209" s="15"/>
      <c r="CO209" s="15"/>
      <c r="CP209" s="15"/>
      <c r="CQ209" s="15"/>
    </row>
    <row r="210" spans="1:95" s="26" customFormat="1" ht="12.75" hidden="1" customHeight="1" x14ac:dyDescent="0.2">
      <c r="A210" s="34">
        <v>1</v>
      </c>
      <c r="B210" s="2662" t="s">
        <v>77</v>
      </c>
      <c r="C210" s="2662"/>
      <c r="D210" s="2662"/>
      <c r="E210" s="2662"/>
      <c r="F210" s="2662"/>
      <c r="G210" s="2662"/>
      <c r="H210" s="2662"/>
      <c r="I210" s="2662"/>
      <c r="J210" s="2662"/>
      <c r="K210" s="2662"/>
      <c r="L210" s="2662"/>
      <c r="M210" s="2662"/>
      <c r="N210" s="2662"/>
      <c r="O210" s="2662"/>
      <c r="P210" s="2662"/>
      <c r="Q210" s="2662"/>
      <c r="R210" s="2662"/>
      <c r="S210" s="2662"/>
      <c r="T210" s="2662"/>
      <c r="U210" s="2662"/>
      <c r="V210" s="2662"/>
      <c r="W210" s="2662"/>
      <c r="X210" s="2662"/>
      <c r="Y210" s="2662"/>
      <c r="Z210" s="2662"/>
      <c r="AA210" s="2662"/>
      <c r="AB210" s="2662"/>
      <c r="AC210" s="2662"/>
      <c r="AD210" s="2662"/>
      <c r="AE210" s="51"/>
      <c r="AF210" s="1070"/>
      <c r="AG210" s="1070"/>
      <c r="AH210" s="1070"/>
      <c r="AI210" s="29"/>
      <c r="AJ210" s="51"/>
      <c r="AK210" s="51"/>
      <c r="AL210" s="1070"/>
      <c r="AM210" s="1070"/>
      <c r="AN210" s="1070"/>
      <c r="AO210" s="1070"/>
      <c r="AP210" s="1070"/>
      <c r="AQ210" s="1070"/>
      <c r="AR210" s="1070"/>
      <c r="AS210" s="1070"/>
      <c r="AT210" s="1070"/>
      <c r="AU210" s="1070"/>
      <c r="AV210" s="30"/>
      <c r="AW210" s="51"/>
      <c r="AX210" s="51"/>
      <c r="AY210" s="1070"/>
      <c r="AZ210" s="1070"/>
      <c r="BA210" s="1070"/>
      <c r="BB210" s="29"/>
      <c r="BC210" s="51"/>
      <c r="BD210" s="51"/>
      <c r="BE210" s="1070"/>
      <c r="BF210" s="1070"/>
      <c r="BG210" s="1070"/>
      <c r="BH210" s="29"/>
      <c r="BI210" s="51"/>
      <c r="BJ210" s="51"/>
      <c r="BK210" s="1070"/>
      <c r="BL210" s="1070"/>
      <c r="BM210" s="1070"/>
      <c r="BN210" s="29"/>
      <c r="BO210" s="51"/>
      <c r="BP210" s="51"/>
      <c r="BQ210" s="1070"/>
      <c r="BR210" s="1070"/>
      <c r="BS210" s="1070"/>
      <c r="BT210" s="29"/>
      <c r="BU210" s="51"/>
      <c r="BV210" s="1070"/>
      <c r="BW210" s="1070"/>
      <c r="BX210" s="1070"/>
      <c r="BY210" s="29"/>
      <c r="BZ210" s="51"/>
      <c r="CA210" s="1070"/>
      <c r="CB210" s="1070"/>
      <c r="CC210" s="1070"/>
      <c r="CD210" s="15"/>
      <c r="CE210" s="15"/>
      <c r="CF210" s="15"/>
      <c r="CG210" s="15"/>
      <c r="CH210" s="15"/>
      <c r="CI210" s="15"/>
      <c r="CJ210" s="15"/>
      <c r="CK210" s="15"/>
      <c r="CL210" s="15"/>
      <c r="CM210" s="15"/>
      <c r="CN210" s="15"/>
      <c r="CO210" s="15"/>
      <c r="CP210" s="15"/>
      <c r="CQ210" s="15"/>
    </row>
    <row r="211" spans="1:95" s="26" customFormat="1" ht="12.75" hidden="1" customHeight="1" x14ac:dyDescent="0.2">
      <c r="A211" s="34">
        <v>2</v>
      </c>
      <c r="B211" s="2662" t="s">
        <v>78</v>
      </c>
      <c r="C211" s="2662"/>
      <c r="D211" s="2662"/>
      <c r="E211" s="2662"/>
      <c r="F211" s="2662"/>
      <c r="G211" s="2662"/>
      <c r="H211" s="2662"/>
      <c r="I211" s="2662"/>
      <c r="J211" s="2662"/>
      <c r="K211" s="2662"/>
      <c r="L211" s="2662"/>
      <c r="M211" s="2662"/>
      <c r="N211" s="2662"/>
      <c r="O211" s="2662"/>
      <c r="P211" s="2662"/>
      <c r="Q211" s="2662"/>
      <c r="R211" s="2662"/>
      <c r="S211" s="2662"/>
      <c r="T211" s="2662"/>
      <c r="U211" s="2662"/>
      <c r="V211" s="2662"/>
      <c r="W211" s="2662"/>
      <c r="X211" s="2662"/>
      <c r="Y211" s="2662"/>
      <c r="Z211" s="2662"/>
      <c r="AA211" s="2662"/>
      <c r="AB211" s="2662"/>
      <c r="AC211" s="2662"/>
      <c r="AD211" s="2662"/>
      <c r="AE211" s="51"/>
      <c r="AF211" s="1070"/>
      <c r="AG211" s="1070"/>
      <c r="AH211" s="1070"/>
      <c r="AI211" s="29"/>
      <c r="AJ211" s="51"/>
      <c r="AK211" s="51"/>
      <c r="AL211" s="1070"/>
      <c r="AM211" s="1070"/>
      <c r="AN211" s="1070"/>
      <c r="AO211" s="1070"/>
      <c r="AP211" s="1070"/>
      <c r="AQ211" s="1070"/>
      <c r="AR211" s="1070"/>
      <c r="AS211" s="1070"/>
      <c r="AT211" s="1070"/>
      <c r="AU211" s="1070"/>
      <c r="AV211" s="30"/>
      <c r="AW211" s="51"/>
      <c r="AX211" s="51"/>
      <c r="AY211" s="1070"/>
      <c r="AZ211" s="1070"/>
      <c r="BA211" s="1070"/>
      <c r="BB211" s="29"/>
      <c r="BC211" s="51"/>
      <c r="BD211" s="51"/>
      <c r="BE211" s="1070"/>
      <c r="BF211" s="1070"/>
      <c r="BG211" s="1070"/>
      <c r="BH211" s="29"/>
      <c r="BI211" s="51"/>
      <c r="BJ211" s="51"/>
      <c r="BK211" s="1070"/>
      <c r="BL211" s="1070"/>
      <c r="BM211" s="1070"/>
      <c r="BN211" s="29"/>
      <c r="BO211" s="51"/>
      <c r="BP211" s="51"/>
      <c r="BQ211" s="1070"/>
      <c r="BR211" s="1070"/>
      <c r="BS211" s="1070"/>
      <c r="BT211" s="29"/>
      <c r="BU211" s="51"/>
      <c r="BV211" s="1070"/>
      <c r="BW211" s="1070"/>
      <c r="BX211" s="1070"/>
      <c r="BY211" s="29"/>
      <c r="BZ211" s="51"/>
      <c r="CA211" s="1070"/>
      <c r="CB211" s="1070"/>
      <c r="CC211" s="1070"/>
      <c r="CD211" s="15"/>
      <c r="CE211" s="15"/>
      <c r="CF211" s="15"/>
      <c r="CG211" s="15"/>
      <c r="CH211" s="15"/>
      <c r="CI211" s="15"/>
      <c r="CJ211" s="15"/>
      <c r="CK211" s="15"/>
      <c r="CL211" s="15"/>
      <c r="CM211" s="15"/>
      <c r="CN211" s="15"/>
      <c r="CO211" s="15"/>
      <c r="CP211" s="15"/>
      <c r="CQ211" s="15"/>
    </row>
    <row r="212" spans="1:95" s="26" customFormat="1" ht="12.75" hidden="1" customHeight="1" x14ac:dyDescent="0.2">
      <c r="A212" s="34">
        <v>3</v>
      </c>
      <c r="B212" s="2662" t="s">
        <v>79</v>
      </c>
      <c r="C212" s="2662"/>
      <c r="D212" s="2662"/>
      <c r="E212" s="2662"/>
      <c r="F212" s="2662"/>
      <c r="G212" s="2662"/>
      <c r="H212" s="2662"/>
      <c r="I212" s="2662"/>
      <c r="J212" s="2662"/>
      <c r="K212" s="2662"/>
      <c r="L212" s="2662"/>
      <c r="M212" s="2662"/>
      <c r="N212" s="2662"/>
      <c r="O212" s="2662"/>
      <c r="P212" s="2662"/>
      <c r="Q212" s="2662"/>
      <c r="R212" s="2662"/>
      <c r="S212" s="2662"/>
      <c r="T212" s="2662"/>
      <c r="U212" s="2662"/>
      <c r="V212" s="2662"/>
      <c r="W212" s="2662"/>
      <c r="X212" s="2662"/>
      <c r="Y212" s="2662"/>
      <c r="Z212" s="2662"/>
      <c r="AA212" s="2662"/>
      <c r="AB212" s="2662"/>
      <c r="AC212" s="2662"/>
      <c r="AD212" s="2662"/>
      <c r="AE212" s="51"/>
      <c r="AF212" s="1070"/>
      <c r="AG212" s="1070"/>
      <c r="AH212" s="1070"/>
      <c r="AI212" s="29"/>
      <c r="AJ212" s="51"/>
      <c r="AK212" s="51"/>
      <c r="AL212" s="1070"/>
      <c r="AM212" s="1070"/>
      <c r="AN212" s="1070"/>
      <c r="AO212" s="1070"/>
      <c r="AP212" s="1070"/>
      <c r="AQ212" s="1070"/>
      <c r="AR212" s="1070"/>
      <c r="AS212" s="1070"/>
      <c r="AT212" s="1070"/>
      <c r="AU212" s="1070"/>
      <c r="AV212" s="30"/>
      <c r="AW212" s="51"/>
      <c r="AX212" s="51"/>
      <c r="AY212" s="1070"/>
      <c r="AZ212" s="1070"/>
      <c r="BA212" s="1070"/>
      <c r="BB212" s="29"/>
      <c r="BC212" s="51"/>
      <c r="BD212" s="51"/>
      <c r="BE212" s="1070"/>
      <c r="BF212" s="1070"/>
      <c r="BG212" s="1070"/>
      <c r="BH212" s="29"/>
      <c r="BI212" s="51"/>
      <c r="BJ212" s="51"/>
      <c r="BK212" s="1070"/>
      <c r="BL212" s="1070"/>
      <c r="BM212" s="1070"/>
      <c r="BN212" s="29"/>
      <c r="BO212" s="51"/>
      <c r="BP212" s="51"/>
      <c r="BQ212" s="1070"/>
      <c r="BR212" s="1070"/>
      <c r="BS212" s="1070"/>
      <c r="BT212" s="29"/>
      <c r="BU212" s="51"/>
      <c r="BV212" s="1070"/>
      <c r="BW212" s="1070"/>
      <c r="BX212" s="1070"/>
      <c r="BY212" s="29"/>
      <c r="BZ212" s="51"/>
      <c r="CA212" s="1070"/>
      <c r="CB212" s="1070"/>
      <c r="CC212" s="1070"/>
      <c r="CD212" s="15"/>
      <c r="CE212" s="15"/>
      <c r="CF212" s="15"/>
      <c r="CG212" s="15"/>
      <c r="CH212" s="15"/>
      <c r="CI212" s="15"/>
      <c r="CJ212" s="15"/>
      <c r="CK212" s="15"/>
      <c r="CL212" s="15"/>
      <c r="CM212" s="15"/>
      <c r="CN212" s="15"/>
      <c r="CO212" s="15"/>
      <c r="CP212" s="15"/>
      <c r="CQ212" s="15"/>
    </row>
    <row r="213" spans="1:95" s="26" customFormat="1" ht="12.75" hidden="1" customHeight="1" x14ac:dyDescent="0.2">
      <c r="A213" s="34"/>
      <c r="B213" s="2661" t="s">
        <v>40</v>
      </c>
      <c r="C213" s="2661"/>
      <c r="D213" s="2661"/>
      <c r="E213" s="2661"/>
      <c r="F213" s="2661"/>
      <c r="G213" s="2661"/>
      <c r="H213" s="2661"/>
      <c r="I213" s="2661"/>
      <c r="J213" s="2661"/>
      <c r="K213" s="2661"/>
      <c r="L213" s="2661"/>
      <c r="M213" s="2661"/>
      <c r="N213" s="2661"/>
      <c r="O213" s="2661"/>
      <c r="P213" s="2661"/>
      <c r="Q213" s="2661"/>
      <c r="R213" s="2661"/>
      <c r="S213" s="2661"/>
      <c r="T213" s="2661"/>
      <c r="U213" s="2661"/>
      <c r="V213" s="2661"/>
      <c r="W213" s="2661"/>
      <c r="X213" s="2661"/>
      <c r="Y213" s="2661"/>
      <c r="Z213" s="2661"/>
      <c r="AA213" s="2661"/>
      <c r="AB213" s="2661"/>
      <c r="AC213" s="2661"/>
      <c r="AD213" s="2661"/>
      <c r="AE213" s="50"/>
      <c r="AF213" s="1073"/>
      <c r="AG213" s="1073"/>
      <c r="AH213" s="1073"/>
      <c r="AI213" s="29"/>
      <c r="AJ213" s="50"/>
      <c r="AK213" s="50"/>
      <c r="AL213" s="1073"/>
      <c r="AM213" s="1073"/>
      <c r="AN213" s="1073"/>
      <c r="AO213" s="1073"/>
      <c r="AP213" s="1073"/>
      <c r="AQ213" s="1073"/>
      <c r="AR213" s="1073"/>
      <c r="AS213" s="1073"/>
      <c r="AT213" s="1073"/>
      <c r="AU213" s="1073"/>
      <c r="AV213" s="30"/>
      <c r="AW213" s="50"/>
      <c r="AX213" s="50"/>
      <c r="AY213" s="1073"/>
      <c r="AZ213" s="1073"/>
      <c r="BA213" s="1073"/>
      <c r="BB213" s="29"/>
      <c r="BC213" s="50"/>
      <c r="BD213" s="50"/>
      <c r="BE213" s="1073"/>
      <c r="BF213" s="1073"/>
      <c r="BG213" s="1073"/>
      <c r="BH213" s="29"/>
      <c r="BI213" s="50"/>
      <c r="BJ213" s="50"/>
      <c r="BK213" s="1073"/>
      <c r="BL213" s="1073"/>
      <c r="BM213" s="1073"/>
      <c r="BN213" s="29"/>
      <c r="BO213" s="50"/>
      <c r="BP213" s="50"/>
      <c r="BQ213" s="1073"/>
      <c r="BR213" s="1073"/>
      <c r="BS213" s="1073"/>
      <c r="BT213" s="29"/>
      <c r="BU213" s="50"/>
      <c r="BV213" s="1073"/>
      <c r="BW213" s="1073"/>
      <c r="BX213" s="1073"/>
      <c r="BY213" s="29"/>
      <c r="BZ213" s="50"/>
      <c r="CA213" s="1073"/>
      <c r="CB213" s="1073"/>
      <c r="CC213" s="1073"/>
      <c r="CD213" s="15"/>
      <c r="CE213" s="15"/>
      <c r="CF213" s="15"/>
      <c r="CG213" s="15"/>
      <c r="CH213" s="15"/>
      <c r="CI213" s="15"/>
      <c r="CJ213" s="15"/>
      <c r="CK213" s="15"/>
      <c r="CL213" s="15"/>
      <c r="CM213" s="15"/>
      <c r="CN213" s="15"/>
      <c r="CO213" s="15"/>
      <c r="CP213" s="15"/>
      <c r="CQ213" s="15"/>
    </row>
    <row r="214" spans="1:95" s="26" customFormat="1" ht="12.75" hidden="1" customHeight="1" x14ac:dyDescent="0.2">
      <c r="A214" s="34">
        <v>1</v>
      </c>
      <c r="B214" s="2662" t="s">
        <v>80</v>
      </c>
      <c r="C214" s="2662"/>
      <c r="D214" s="2662"/>
      <c r="E214" s="2662"/>
      <c r="F214" s="2662"/>
      <c r="G214" s="2662"/>
      <c r="H214" s="2662"/>
      <c r="I214" s="2662"/>
      <c r="J214" s="2662"/>
      <c r="K214" s="2662"/>
      <c r="L214" s="2662"/>
      <c r="M214" s="2662"/>
      <c r="N214" s="2662"/>
      <c r="O214" s="2662"/>
      <c r="P214" s="2662"/>
      <c r="Q214" s="2662"/>
      <c r="R214" s="2662"/>
      <c r="S214" s="2662"/>
      <c r="T214" s="2662"/>
      <c r="U214" s="2662"/>
      <c r="V214" s="2662"/>
      <c r="W214" s="2662"/>
      <c r="X214" s="2662"/>
      <c r="Y214" s="2662"/>
      <c r="Z214" s="2662"/>
      <c r="AA214" s="2662"/>
      <c r="AB214" s="2662"/>
      <c r="AC214" s="2662"/>
      <c r="AD214" s="2662"/>
      <c r="AE214" s="51"/>
      <c r="AF214" s="1070"/>
      <c r="AG214" s="1070"/>
      <c r="AH214" s="1070"/>
      <c r="AI214" s="29"/>
      <c r="AJ214" s="51"/>
      <c r="AK214" s="51"/>
      <c r="AL214" s="1070"/>
      <c r="AM214" s="1070"/>
      <c r="AN214" s="1070"/>
      <c r="AO214" s="1070"/>
      <c r="AP214" s="1070"/>
      <c r="AQ214" s="1070"/>
      <c r="AR214" s="1070"/>
      <c r="AS214" s="1070"/>
      <c r="AT214" s="1070"/>
      <c r="AU214" s="1070"/>
      <c r="AV214" s="30"/>
      <c r="AW214" s="51"/>
      <c r="AX214" s="51"/>
      <c r="AY214" s="1070"/>
      <c r="AZ214" s="1070"/>
      <c r="BA214" s="1070"/>
      <c r="BB214" s="29"/>
      <c r="BC214" s="51"/>
      <c r="BD214" s="51"/>
      <c r="BE214" s="1070"/>
      <c r="BF214" s="1070"/>
      <c r="BG214" s="1070"/>
      <c r="BH214" s="29"/>
      <c r="BI214" s="51"/>
      <c r="BJ214" s="51"/>
      <c r="BK214" s="1070"/>
      <c r="BL214" s="1070"/>
      <c r="BM214" s="1070"/>
      <c r="BN214" s="29"/>
      <c r="BO214" s="51"/>
      <c r="BP214" s="51"/>
      <c r="BQ214" s="1070"/>
      <c r="BR214" s="1070"/>
      <c r="BS214" s="1070"/>
      <c r="BT214" s="29"/>
      <c r="BU214" s="51"/>
      <c r="BV214" s="1070"/>
      <c r="BW214" s="1070"/>
      <c r="BX214" s="1070"/>
      <c r="BY214" s="29"/>
      <c r="BZ214" s="51"/>
      <c r="CA214" s="1070"/>
      <c r="CB214" s="1070"/>
      <c r="CC214" s="1070"/>
      <c r="CD214" s="15"/>
      <c r="CE214" s="15"/>
      <c r="CF214" s="15"/>
      <c r="CG214" s="15"/>
      <c r="CH214" s="15"/>
      <c r="CI214" s="15"/>
      <c r="CJ214" s="15"/>
      <c r="CK214" s="15"/>
      <c r="CL214" s="15"/>
      <c r="CM214" s="15"/>
      <c r="CN214" s="15"/>
      <c r="CO214" s="15"/>
      <c r="CP214" s="15"/>
      <c r="CQ214" s="15"/>
    </row>
    <row r="215" spans="1:95" s="26" customFormat="1" ht="12.75" hidden="1" customHeight="1" x14ac:dyDescent="0.2">
      <c r="A215" s="34">
        <v>2</v>
      </c>
      <c r="B215" s="2662" t="s">
        <v>81</v>
      </c>
      <c r="C215" s="2662"/>
      <c r="D215" s="2662"/>
      <c r="E215" s="2662"/>
      <c r="F215" s="2662"/>
      <c r="G215" s="2662"/>
      <c r="H215" s="2662"/>
      <c r="I215" s="2662"/>
      <c r="J215" s="2662"/>
      <c r="K215" s="2662"/>
      <c r="L215" s="2662"/>
      <c r="M215" s="2662"/>
      <c r="N215" s="2662"/>
      <c r="O215" s="2662"/>
      <c r="P215" s="2662"/>
      <c r="Q215" s="2662"/>
      <c r="R215" s="2662"/>
      <c r="S215" s="2662"/>
      <c r="T215" s="2662"/>
      <c r="U215" s="2662"/>
      <c r="V215" s="2662"/>
      <c r="W215" s="2662"/>
      <c r="X215" s="2662"/>
      <c r="Y215" s="2662"/>
      <c r="Z215" s="2662"/>
      <c r="AA215" s="2662"/>
      <c r="AB215" s="2662"/>
      <c r="AC215" s="2662"/>
      <c r="AD215" s="2662"/>
      <c r="AE215" s="51"/>
      <c r="AF215" s="1070"/>
      <c r="AG215" s="1070"/>
      <c r="AH215" s="1070"/>
      <c r="AI215" s="29"/>
      <c r="AJ215" s="51"/>
      <c r="AK215" s="51"/>
      <c r="AL215" s="1070"/>
      <c r="AM215" s="1070"/>
      <c r="AN215" s="1070"/>
      <c r="AO215" s="1070"/>
      <c r="AP215" s="1070"/>
      <c r="AQ215" s="1070"/>
      <c r="AR215" s="1070"/>
      <c r="AS215" s="1070"/>
      <c r="AT215" s="1070"/>
      <c r="AU215" s="1070"/>
      <c r="AV215" s="30"/>
      <c r="AW215" s="51"/>
      <c r="AX215" s="51"/>
      <c r="AY215" s="1070"/>
      <c r="AZ215" s="1070"/>
      <c r="BA215" s="1070"/>
      <c r="BB215" s="29"/>
      <c r="BC215" s="51"/>
      <c r="BD215" s="51"/>
      <c r="BE215" s="1070"/>
      <c r="BF215" s="1070"/>
      <c r="BG215" s="1070"/>
      <c r="BH215" s="29"/>
      <c r="BI215" s="51"/>
      <c r="BJ215" s="51"/>
      <c r="BK215" s="1070"/>
      <c r="BL215" s="1070"/>
      <c r="BM215" s="1070"/>
      <c r="BN215" s="29"/>
      <c r="BO215" s="51"/>
      <c r="BP215" s="51"/>
      <c r="BQ215" s="1070"/>
      <c r="BR215" s="1070"/>
      <c r="BS215" s="1070"/>
      <c r="BT215" s="29"/>
      <c r="BU215" s="51"/>
      <c r="BV215" s="1070"/>
      <c r="BW215" s="1070"/>
      <c r="BX215" s="1070"/>
      <c r="BY215" s="29"/>
      <c r="BZ215" s="51"/>
      <c r="CA215" s="1070"/>
      <c r="CB215" s="1070"/>
      <c r="CC215" s="1070"/>
      <c r="CD215" s="15"/>
      <c r="CE215" s="15"/>
      <c r="CF215" s="15"/>
      <c r="CG215" s="15"/>
      <c r="CH215" s="15"/>
      <c r="CI215" s="15"/>
      <c r="CJ215" s="15"/>
      <c r="CK215" s="15"/>
      <c r="CL215" s="15"/>
      <c r="CM215" s="15"/>
      <c r="CN215" s="15"/>
      <c r="CO215" s="15"/>
      <c r="CP215" s="15"/>
      <c r="CQ215" s="15"/>
    </row>
    <row r="216" spans="1:95" hidden="1" x14ac:dyDescent="0.2">
      <c r="AV216" s="23"/>
    </row>
    <row r="217" spans="1:95" hidden="1" x14ac:dyDescent="0.2">
      <c r="AV217" s="23"/>
    </row>
    <row r="218" spans="1:95" hidden="1" x14ac:dyDescent="0.2">
      <c r="AV218" s="23"/>
    </row>
    <row r="219" spans="1:95" hidden="1" x14ac:dyDescent="0.2">
      <c r="AV219" s="23"/>
    </row>
    <row r="220" spans="1:95" hidden="1" x14ac:dyDescent="0.2">
      <c r="AV220" s="23"/>
    </row>
    <row r="221" spans="1:95" hidden="1" x14ac:dyDescent="0.2">
      <c r="AV221" s="23"/>
    </row>
    <row r="222" spans="1:95" hidden="1" x14ac:dyDescent="0.2">
      <c r="AV222" s="23"/>
    </row>
    <row r="223" spans="1:95" hidden="1" x14ac:dyDescent="0.2">
      <c r="AV223" s="23"/>
    </row>
    <row r="224" spans="1:95" hidden="1" x14ac:dyDescent="0.2">
      <c r="AV224" s="23"/>
    </row>
    <row r="225" spans="1:95" hidden="1" x14ac:dyDescent="0.2">
      <c r="AV225" s="23"/>
    </row>
    <row r="226" spans="1:95" hidden="1" x14ac:dyDescent="0.2">
      <c r="AV226" s="23"/>
    </row>
    <row r="227" spans="1:95" hidden="1" x14ac:dyDescent="0.2">
      <c r="AV227" s="23"/>
    </row>
    <row r="228" spans="1:95" hidden="1" x14ac:dyDescent="0.2">
      <c r="AV228" s="23"/>
    </row>
    <row r="229" spans="1:95" hidden="1" x14ac:dyDescent="0.2">
      <c r="AV229" s="23"/>
    </row>
    <row r="230" spans="1:95" s="44" customFormat="1" hidden="1" x14ac:dyDescent="0.2">
      <c r="A230" s="15"/>
      <c r="B230" s="15"/>
      <c r="C230" s="15"/>
      <c r="D230" s="15"/>
      <c r="E230" s="15"/>
      <c r="F230" s="15"/>
      <c r="G230" s="15"/>
      <c r="H230" s="15"/>
      <c r="I230" s="19"/>
      <c r="J230" s="40"/>
      <c r="K230" s="40"/>
      <c r="L230" s="40"/>
      <c r="M230" s="40"/>
      <c r="N230" s="40"/>
      <c r="O230" s="40"/>
      <c r="P230" s="40"/>
      <c r="Q230" s="40"/>
      <c r="R230" s="58"/>
      <c r="S230" s="58"/>
      <c r="T230" s="40"/>
      <c r="W230" s="40"/>
      <c r="X230" s="40"/>
      <c r="Y230" s="40"/>
      <c r="Z230" s="40"/>
      <c r="AA230" s="40"/>
      <c r="AB230" s="40"/>
      <c r="AD230" s="40"/>
      <c r="AF230" s="40"/>
      <c r="AG230" s="40"/>
      <c r="AH230" s="40"/>
      <c r="AI230" s="40"/>
      <c r="AL230" s="40"/>
      <c r="AM230" s="40"/>
      <c r="AN230" s="40"/>
      <c r="AO230" s="40"/>
      <c r="AP230" s="40"/>
      <c r="AQ230" s="40"/>
      <c r="AR230" s="40"/>
      <c r="AS230" s="40"/>
      <c r="AT230" s="40"/>
      <c r="AU230" s="40"/>
      <c r="AV230" s="23"/>
      <c r="AY230" s="40"/>
      <c r="AZ230" s="40"/>
      <c r="BA230" s="40"/>
      <c r="BB230" s="40"/>
      <c r="BE230" s="40"/>
      <c r="BF230" s="40"/>
      <c r="BG230" s="40"/>
      <c r="BH230" s="40"/>
      <c r="BK230" s="40"/>
      <c r="BL230" s="40"/>
      <c r="BM230" s="40"/>
      <c r="BN230" s="40"/>
      <c r="BQ230" s="40"/>
      <c r="BR230" s="40"/>
      <c r="BS230" s="40"/>
      <c r="BT230" s="40"/>
      <c r="BV230" s="40"/>
      <c r="BW230" s="40"/>
      <c r="BX230" s="40"/>
      <c r="BY230" s="40"/>
      <c r="CA230" s="40"/>
      <c r="CB230" s="40"/>
      <c r="CC230" s="40"/>
      <c r="CD230" s="15"/>
      <c r="CE230" s="15"/>
      <c r="CF230" s="15"/>
      <c r="CG230" s="15"/>
      <c r="CH230" s="15"/>
      <c r="CI230" s="15"/>
      <c r="CJ230" s="15"/>
      <c r="CK230" s="15"/>
      <c r="CL230" s="15"/>
      <c r="CM230" s="15"/>
      <c r="CN230" s="15"/>
      <c r="CO230" s="15"/>
      <c r="CP230" s="15"/>
      <c r="CQ230" s="15"/>
    </row>
    <row r="231" spans="1:95" s="44" customFormat="1" hidden="1" x14ac:dyDescent="0.2">
      <c r="A231" s="15"/>
      <c r="B231" s="15"/>
      <c r="C231" s="15"/>
      <c r="D231" s="15"/>
      <c r="E231" s="15"/>
      <c r="F231" s="15"/>
      <c r="G231" s="15"/>
      <c r="H231" s="15"/>
      <c r="I231" s="19"/>
      <c r="J231" s="40"/>
      <c r="K231" s="40"/>
      <c r="L231" s="40"/>
      <c r="M231" s="40"/>
      <c r="N231" s="40"/>
      <c r="O231" s="40"/>
      <c r="P231" s="40"/>
      <c r="Q231" s="40"/>
      <c r="R231" s="58"/>
      <c r="S231" s="58"/>
      <c r="T231" s="40"/>
      <c r="W231" s="40"/>
      <c r="X231" s="40"/>
      <c r="Y231" s="40"/>
      <c r="Z231" s="40"/>
      <c r="AA231" s="40"/>
      <c r="AB231" s="40"/>
      <c r="AD231" s="40"/>
      <c r="AF231" s="40"/>
      <c r="AG231" s="40"/>
      <c r="AH231" s="40"/>
      <c r="AI231" s="40"/>
      <c r="AL231" s="40"/>
      <c r="AM231" s="40"/>
      <c r="AN231" s="40"/>
      <c r="AO231" s="40"/>
      <c r="AP231" s="40"/>
      <c r="AQ231" s="40"/>
      <c r="AR231" s="40"/>
      <c r="AS231" s="40"/>
      <c r="AT231" s="40"/>
      <c r="AU231" s="40"/>
      <c r="AV231" s="23"/>
      <c r="AY231" s="40"/>
      <c r="AZ231" s="40"/>
      <c r="BA231" s="40"/>
      <c r="BB231" s="40"/>
      <c r="BE231" s="40"/>
      <c r="BF231" s="40"/>
      <c r="BG231" s="40"/>
      <c r="BH231" s="40"/>
      <c r="BK231" s="40"/>
      <c r="BL231" s="40"/>
      <c r="BM231" s="40"/>
      <c r="BN231" s="40"/>
      <c r="BQ231" s="40"/>
      <c r="BR231" s="40"/>
      <c r="BS231" s="40"/>
      <c r="BT231" s="40"/>
      <c r="BV231" s="40"/>
      <c r="BW231" s="40"/>
      <c r="BX231" s="40"/>
      <c r="BY231" s="40"/>
      <c r="CA231" s="40"/>
      <c r="CB231" s="40"/>
      <c r="CC231" s="40"/>
      <c r="CD231" s="15"/>
      <c r="CE231" s="15"/>
      <c r="CF231" s="15"/>
      <c r="CG231" s="15"/>
      <c r="CH231" s="15"/>
      <c r="CI231" s="15"/>
      <c r="CJ231" s="15"/>
      <c r="CK231" s="15"/>
      <c r="CL231" s="15"/>
      <c r="CM231" s="15"/>
      <c r="CN231" s="15"/>
      <c r="CO231" s="15"/>
      <c r="CP231" s="15"/>
      <c r="CQ231" s="15"/>
    </row>
    <row r="232" spans="1:95" s="44" customFormat="1" hidden="1" x14ac:dyDescent="0.2">
      <c r="A232" s="15"/>
      <c r="B232" s="15"/>
      <c r="C232" s="15"/>
      <c r="D232" s="15"/>
      <c r="E232" s="15"/>
      <c r="F232" s="15"/>
      <c r="G232" s="15"/>
      <c r="H232" s="15"/>
      <c r="I232" s="19"/>
      <c r="J232" s="40"/>
      <c r="K232" s="40"/>
      <c r="L232" s="40"/>
      <c r="M232" s="40"/>
      <c r="N232" s="40"/>
      <c r="O232" s="40"/>
      <c r="P232" s="40"/>
      <c r="Q232" s="40"/>
      <c r="R232" s="58"/>
      <c r="S232" s="58"/>
      <c r="T232" s="40"/>
      <c r="W232" s="40"/>
      <c r="X232" s="40"/>
      <c r="Y232" s="40"/>
      <c r="Z232" s="40"/>
      <c r="AA232" s="40"/>
      <c r="AB232" s="40"/>
      <c r="AD232" s="40"/>
      <c r="AF232" s="40"/>
      <c r="AG232" s="40"/>
      <c r="AH232" s="40"/>
      <c r="AI232" s="40"/>
      <c r="AL232" s="40"/>
      <c r="AM232" s="40"/>
      <c r="AN232" s="40"/>
      <c r="AO232" s="40"/>
      <c r="AP232" s="40"/>
      <c r="AQ232" s="40"/>
      <c r="AR232" s="40"/>
      <c r="AS232" s="40"/>
      <c r="AT232" s="40"/>
      <c r="AU232" s="40"/>
      <c r="AV232" s="23"/>
      <c r="AY232" s="40"/>
      <c r="AZ232" s="40"/>
      <c r="BA232" s="40"/>
      <c r="BB232" s="40"/>
      <c r="BE232" s="40"/>
      <c r="BF232" s="40"/>
      <c r="BG232" s="40"/>
      <c r="BH232" s="40"/>
      <c r="BK232" s="40"/>
      <c r="BL232" s="40"/>
      <c r="BM232" s="40"/>
      <c r="BN232" s="40"/>
      <c r="BQ232" s="40"/>
      <c r="BR232" s="40"/>
      <c r="BS232" s="40"/>
      <c r="BT232" s="40"/>
      <c r="BV232" s="40"/>
      <c r="BW232" s="40"/>
      <c r="BX232" s="40"/>
      <c r="BY232" s="40"/>
      <c r="CA232" s="40"/>
      <c r="CB232" s="40"/>
      <c r="CC232" s="40"/>
      <c r="CD232" s="15"/>
      <c r="CE232" s="15"/>
      <c r="CF232" s="15"/>
      <c r="CG232" s="15"/>
      <c r="CH232" s="15"/>
      <c r="CI232" s="15"/>
      <c r="CJ232" s="15"/>
      <c r="CK232" s="15"/>
      <c r="CL232" s="15"/>
      <c r="CM232" s="15"/>
      <c r="CN232" s="15"/>
      <c r="CO232" s="15"/>
      <c r="CP232" s="15"/>
      <c r="CQ232" s="15"/>
    </row>
    <row r="233" spans="1:95" s="44" customFormat="1" hidden="1" x14ac:dyDescent="0.2">
      <c r="A233" s="15"/>
      <c r="B233" s="15"/>
      <c r="C233" s="15"/>
      <c r="D233" s="15"/>
      <c r="E233" s="15"/>
      <c r="F233" s="15"/>
      <c r="G233" s="15"/>
      <c r="H233" s="15"/>
      <c r="I233" s="19"/>
      <c r="J233" s="40"/>
      <c r="K233" s="40"/>
      <c r="L233" s="40"/>
      <c r="M233" s="40"/>
      <c r="N233" s="40"/>
      <c r="O233" s="40"/>
      <c r="P233" s="40"/>
      <c r="Q233" s="40"/>
      <c r="R233" s="58"/>
      <c r="S233" s="58"/>
      <c r="T233" s="40"/>
      <c r="W233" s="40"/>
      <c r="X233" s="40"/>
      <c r="Y233" s="40"/>
      <c r="Z233" s="40"/>
      <c r="AA233" s="40"/>
      <c r="AB233" s="40"/>
      <c r="AD233" s="40"/>
      <c r="AF233" s="40"/>
      <c r="AG233" s="40"/>
      <c r="AH233" s="40"/>
      <c r="AI233" s="40"/>
      <c r="AL233" s="40"/>
      <c r="AM233" s="40"/>
      <c r="AN233" s="40"/>
      <c r="AO233" s="40"/>
      <c r="AP233" s="40"/>
      <c r="AQ233" s="40"/>
      <c r="AR233" s="40"/>
      <c r="AS233" s="40"/>
      <c r="AT233" s="40"/>
      <c r="AU233" s="40"/>
      <c r="AV233" s="23"/>
      <c r="AY233" s="40"/>
      <c r="AZ233" s="40"/>
      <c r="BA233" s="40"/>
      <c r="BB233" s="40"/>
      <c r="BE233" s="40"/>
      <c r="BF233" s="40"/>
      <c r="BG233" s="40"/>
      <c r="BH233" s="40"/>
      <c r="BK233" s="40"/>
      <c r="BL233" s="40"/>
      <c r="BM233" s="40"/>
      <c r="BN233" s="40"/>
      <c r="BQ233" s="40"/>
      <c r="BR233" s="40"/>
      <c r="BS233" s="40"/>
      <c r="BT233" s="40"/>
      <c r="BV233" s="40"/>
      <c r="BW233" s="40"/>
      <c r="BX233" s="40"/>
      <c r="BY233" s="40"/>
      <c r="CA233" s="40"/>
      <c r="CB233" s="40"/>
      <c r="CC233" s="40"/>
      <c r="CD233" s="15"/>
      <c r="CE233" s="15"/>
      <c r="CF233" s="15"/>
      <c r="CG233" s="15"/>
      <c r="CH233" s="15"/>
      <c r="CI233" s="15"/>
      <c r="CJ233" s="15"/>
      <c r="CK233" s="15"/>
      <c r="CL233" s="15"/>
      <c r="CM233" s="15"/>
      <c r="CN233" s="15"/>
      <c r="CO233" s="15"/>
      <c r="CP233" s="15"/>
      <c r="CQ233" s="15"/>
    </row>
    <row r="234" spans="1:95" s="44" customFormat="1" hidden="1" x14ac:dyDescent="0.2">
      <c r="A234" s="15"/>
      <c r="B234" s="15"/>
      <c r="C234" s="15"/>
      <c r="D234" s="15"/>
      <c r="E234" s="15"/>
      <c r="F234" s="15"/>
      <c r="G234" s="15"/>
      <c r="H234" s="15"/>
      <c r="I234" s="19"/>
      <c r="J234" s="40"/>
      <c r="K234" s="40"/>
      <c r="L234" s="40"/>
      <c r="M234" s="40"/>
      <c r="N234" s="40"/>
      <c r="O234" s="40"/>
      <c r="P234" s="40"/>
      <c r="Q234" s="40"/>
      <c r="R234" s="58"/>
      <c r="S234" s="58"/>
      <c r="T234" s="40"/>
      <c r="W234" s="40"/>
      <c r="X234" s="40"/>
      <c r="Y234" s="40"/>
      <c r="Z234" s="40"/>
      <c r="AA234" s="40"/>
      <c r="AB234" s="40"/>
      <c r="AD234" s="40"/>
      <c r="AF234" s="40"/>
      <c r="AG234" s="40"/>
      <c r="AH234" s="40"/>
      <c r="AI234" s="40"/>
      <c r="AL234" s="40"/>
      <c r="AM234" s="40"/>
      <c r="AN234" s="40"/>
      <c r="AO234" s="40"/>
      <c r="AP234" s="40"/>
      <c r="AQ234" s="40"/>
      <c r="AR234" s="40"/>
      <c r="AS234" s="40"/>
      <c r="AT234" s="40"/>
      <c r="AU234" s="40"/>
      <c r="AV234" s="23"/>
      <c r="AY234" s="40"/>
      <c r="AZ234" s="40"/>
      <c r="BA234" s="40"/>
      <c r="BB234" s="40"/>
      <c r="BE234" s="40"/>
      <c r="BF234" s="40"/>
      <c r="BG234" s="40"/>
      <c r="BH234" s="40"/>
      <c r="BK234" s="40"/>
      <c r="BL234" s="40"/>
      <c r="BM234" s="40"/>
      <c r="BN234" s="40"/>
      <c r="BQ234" s="40"/>
      <c r="BR234" s="40"/>
      <c r="BS234" s="40"/>
      <c r="BT234" s="40"/>
      <c r="BV234" s="40"/>
      <c r="BW234" s="40"/>
      <c r="BX234" s="40"/>
      <c r="BY234" s="40"/>
      <c r="CA234" s="40"/>
      <c r="CB234" s="40"/>
      <c r="CC234" s="40"/>
      <c r="CD234" s="15"/>
      <c r="CE234" s="15"/>
      <c r="CF234" s="15"/>
      <c r="CG234" s="15"/>
      <c r="CH234" s="15"/>
      <c r="CI234" s="15"/>
      <c r="CJ234" s="15"/>
      <c r="CK234" s="15"/>
      <c r="CL234" s="15"/>
      <c r="CM234" s="15"/>
      <c r="CN234" s="15"/>
      <c r="CO234" s="15"/>
      <c r="CP234" s="15"/>
      <c r="CQ234" s="15"/>
    </row>
    <row r="235" spans="1:95" s="44" customFormat="1" hidden="1" x14ac:dyDescent="0.2">
      <c r="A235" s="15"/>
      <c r="B235" s="15"/>
      <c r="C235" s="15"/>
      <c r="D235" s="15"/>
      <c r="E235" s="15"/>
      <c r="F235" s="15"/>
      <c r="G235" s="15"/>
      <c r="H235" s="15"/>
      <c r="I235" s="19"/>
      <c r="J235" s="40"/>
      <c r="K235" s="40"/>
      <c r="L235" s="40"/>
      <c r="M235" s="40"/>
      <c r="N235" s="40"/>
      <c r="O235" s="40"/>
      <c r="P235" s="40"/>
      <c r="Q235" s="40"/>
      <c r="R235" s="58"/>
      <c r="S235" s="58"/>
      <c r="T235" s="40"/>
      <c r="W235" s="40"/>
      <c r="X235" s="40"/>
      <c r="Y235" s="40"/>
      <c r="Z235" s="40"/>
      <c r="AA235" s="40"/>
      <c r="AB235" s="40"/>
      <c r="AD235" s="40"/>
      <c r="AF235" s="40"/>
      <c r="AG235" s="40"/>
      <c r="AH235" s="40"/>
      <c r="AI235" s="40"/>
      <c r="AL235" s="40"/>
      <c r="AM235" s="40"/>
      <c r="AN235" s="40"/>
      <c r="AO235" s="40"/>
      <c r="AP235" s="40"/>
      <c r="AQ235" s="40"/>
      <c r="AR235" s="40"/>
      <c r="AS235" s="40"/>
      <c r="AT235" s="40"/>
      <c r="AU235" s="40"/>
      <c r="AV235" s="23"/>
      <c r="AY235" s="40"/>
      <c r="AZ235" s="40"/>
      <c r="BA235" s="40"/>
      <c r="BB235" s="40"/>
      <c r="BE235" s="40"/>
      <c r="BF235" s="40"/>
      <c r="BG235" s="40"/>
      <c r="BH235" s="40"/>
      <c r="BK235" s="40"/>
      <c r="BL235" s="40"/>
      <c r="BM235" s="40"/>
      <c r="BN235" s="40"/>
      <c r="BQ235" s="40"/>
      <c r="BR235" s="40"/>
      <c r="BS235" s="40"/>
      <c r="BT235" s="40"/>
      <c r="BV235" s="40"/>
      <c r="BW235" s="40"/>
      <c r="BX235" s="40"/>
      <c r="BY235" s="40"/>
      <c r="CA235" s="40"/>
      <c r="CB235" s="40"/>
      <c r="CC235" s="40"/>
      <c r="CD235" s="15"/>
      <c r="CE235" s="15"/>
      <c r="CF235" s="15"/>
      <c r="CG235" s="15"/>
      <c r="CH235" s="15"/>
      <c r="CI235" s="15"/>
      <c r="CJ235" s="15"/>
      <c r="CK235" s="15"/>
      <c r="CL235" s="15"/>
      <c r="CM235" s="15"/>
      <c r="CN235" s="15"/>
      <c r="CO235" s="15"/>
      <c r="CP235" s="15"/>
      <c r="CQ235" s="15"/>
    </row>
    <row r="236" spans="1:95" s="44" customFormat="1" hidden="1" x14ac:dyDescent="0.2">
      <c r="A236" s="15"/>
      <c r="B236" s="15"/>
      <c r="C236" s="15"/>
      <c r="D236" s="15"/>
      <c r="E236" s="15"/>
      <c r="F236" s="15"/>
      <c r="G236" s="15"/>
      <c r="H236" s="15"/>
      <c r="I236" s="19"/>
      <c r="J236" s="40"/>
      <c r="K236" s="40"/>
      <c r="L236" s="40"/>
      <c r="M236" s="40"/>
      <c r="N236" s="40"/>
      <c r="O236" s="40"/>
      <c r="P236" s="40"/>
      <c r="Q236" s="40"/>
      <c r="R236" s="58"/>
      <c r="S236" s="58"/>
      <c r="T236" s="40"/>
      <c r="W236" s="40"/>
      <c r="X236" s="40"/>
      <c r="Y236" s="40"/>
      <c r="Z236" s="40"/>
      <c r="AA236" s="40"/>
      <c r="AB236" s="40"/>
      <c r="AD236" s="40"/>
      <c r="AF236" s="40"/>
      <c r="AG236" s="40"/>
      <c r="AH236" s="40"/>
      <c r="AI236" s="40"/>
      <c r="AL236" s="40"/>
      <c r="AM236" s="40"/>
      <c r="AN236" s="40"/>
      <c r="AO236" s="40"/>
      <c r="AP236" s="40"/>
      <c r="AQ236" s="40"/>
      <c r="AR236" s="40"/>
      <c r="AS236" s="40"/>
      <c r="AT236" s="40"/>
      <c r="AU236" s="40"/>
      <c r="AV236" s="23"/>
      <c r="AY236" s="40"/>
      <c r="AZ236" s="40"/>
      <c r="BA236" s="40"/>
      <c r="BB236" s="40"/>
      <c r="BE236" s="40"/>
      <c r="BF236" s="40"/>
      <c r="BG236" s="40"/>
      <c r="BH236" s="40"/>
      <c r="BK236" s="40"/>
      <c r="BL236" s="40"/>
      <c r="BM236" s="40"/>
      <c r="BN236" s="40"/>
      <c r="BQ236" s="40"/>
      <c r="BR236" s="40"/>
      <c r="BS236" s="40"/>
      <c r="BT236" s="40"/>
      <c r="BV236" s="40"/>
      <c r="BW236" s="40"/>
      <c r="BX236" s="40"/>
      <c r="BY236" s="40"/>
      <c r="CA236" s="40"/>
      <c r="CB236" s="40"/>
      <c r="CC236" s="40"/>
      <c r="CD236" s="15"/>
      <c r="CE236" s="15"/>
      <c r="CF236" s="15"/>
      <c r="CG236" s="15"/>
      <c r="CH236" s="15"/>
      <c r="CI236" s="15"/>
      <c r="CJ236" s="15"/>
      <c r="CK236" s="15"/>
      <c r="CL236" s="15"/>
      <c r="CM236" s="15"/>
      <c r="CN236" s="15"/>
      <c r="CO236" s="15"/>
      <c r="CP236" s="15"/>
      <c r="CQ236" s="15"/>
    </row>
    <row r="237" spans="1:95" s="44" customFormat="1" hidden="1" x14ac:dyDescent="0.2">
      <c r="A237" s="15"/>
      <c r="B237" s="15"/>
      <c r="C237" s="15"/>
      <c r="D237" s="15"/>
      <c r="E237" s="15"/>
      <c r="F237" s="15"/>
      <c r="G237" s="15"/>
      <c r="H237" s="15"/>
      <c r="I237" s="19"/>
      <c r="J237" s="40"/>
      <c r="K237" s="40"/>
      <c r="L237" s="40"/>
      <c r="M237" s="40"/>
      <c r="N237" s="40"/>
      <c r="O237" s="40"/>
      <c r="P237" s="40"/>
      <c r="Q237" s="40"/>
      <c r="R237" s="58"/>
      <c r="S237" s="58"/>
      <c r="T237" s="40"/>
      <c r="W237" s="40"/>
      <c r="X237" s="40"/>
      <c r="Y237" s="40"/>
      <c r="Z237" s="40"/>
      <c r="AA237" s="40"/>
      <c r="AB237" s="40"/>
      <c r="AD237" s="40"/>
      <c r="AF237" s="40"/>
      <c r="AG237" s="40"/>
      <c r="AH237" s="40"/>
      <c r="AI237" s="40"/>
      <c r="AL237" s="40"/>
      <c r="AM237" s="40"/>
      <c r="AN237" s="40"/>
      <c r="AO237" s="40"/>
      <c r="AP237" s="40"/>
      <c r="AQ237" s="40"/>
      <c r="AR237" s="40"/>
      <c r="AS237" s="40"/>
      <c r="AT237" s="40"/>
      <c r="AU237" s="40"/>
      <c r="AV237" s="23"/>
      <c r="AY237" s="40"/>
      <c r="AZ237" s="40"/>
      <c r="BA237" s="40"/>
      <c r="BB237" s="40"/>
      <c r="BE237" s="40"/>
      <c r="BF237" s="40"/>
      <c r="BG237" s="40"/>
      <c r="BH237" s="40"/>
      <c r="BK237" s="40"/>
      <c r="BL237" s="40"/>
      <c r="BM237" s="40"/>
      <c r="BN237" s="40"/>
      <c r="BQ237" s="40"/>
      <c r="BR237" s="40"/>
      <c r="BS237" s="40"/>
      <c r="BT237" s="40"/>
      <c r="BV237" s="40"/>
      <c r="BW237" s="40"/>
      <c r="BX237" s="40"/>
      <c r="BY237" s="40"/>
      <c r="CA237" s="40"/>
      <c r="CB237" s="40"/>
      <c r="CC237" s="40"/>
      <c r="CD237" s="15"/>
      <c r="CE237" s="15"/>
      <c r="CF237" s="15"/>
      <c r="CG237" s="15"/>
      <c r="CH237" s="15"/>
      <c r="CI237" s="15"/>
      <c r="CJ237" s="15"/>
      <c r="CK237" s="15"/>
      <c r="CL237" s="15"/>
      <c r="CM237" s="15"/>
      <c r="CN237" s="15"/>
      <c r="CO237" s="15"/>
      <c r="CP237" s="15"/>
      <c r="CQ237" s="15"/>
    </row>
    <row r="238" spans="1:95" s="44" customFormat="1" hidden="1" x14ac:dyDescent="0.2">
      <c r="A238" s="15"/>
      <c r="B238" s="15"/>
      <c r="C238" s="15"/>
      <c r="D238" s="15"/>
      <c r="E238" s="15"/>
      <c r="F238" s="15"/>
      <c r="G238" s="15"/>
      <c r="H238" s="15"/>
      <c r="I238" s="19"/>
      <c r="J238" s="40"/>
      <c r="K238" s="40"/>
      <c r="L238" s="40"/>
      <c r="M238" s="40"/>
      <c r="N238" s="40"/>
      <c r="O238" s="40"/>
      <c r="P238" s="40"/>
      <c r="Q238" s="40"/>
      <c r="R238" s="58"/>
      <c r="S238" s="58"/>
      <c r="T238" s="40"/>
      <c r="W238" s="40"/>
      <c r="X238" s="40"/>
      <c r="Y238" s="40"/>
      <c r="Z238" s="40"/>
      <c r="AA238" s="40"/>
      <c r="AB238" s="40"/>
      <c r="AD238" s="40"/>
      <c r="AF238" s="40"/>
      <c r="AG238" s="40"/>
      <c r="AH238" s="40"/>
      <c r="AI238" s="40"/>
      <c r="AL238" s="40"/>
      <c r="AM238" s="40"/>
      <c r="AN238" s="40"/>
      <c r="AO238" s="40"/>
      <c r="AP238" s="40"/>
      <c r="AQ238" s="40"/>
      <c r="AR238" s="40"/>
      <c r="AS238" s="40"/>
      <c r="AT238" s="40"/>
      <c r="AU238" s="40"/>
      <c r="AV238" s="23"/>
      <c r="AY238" s="40"/>
      <c r="AZ238" s="40"/>
      <c r="BA238" s="40"/>
      <c r="BB238" s="40"/>
      <c r="BE238" s="40"/>
      <c r="BF238" s="40"/>
      <c r="BG238" s="40"/>
      <c r="BH238" s="40"/>
      <c r="BK238" s="40"/>
      <c r="BL238" s="40"/>
      <c r="BM238" s="40"/>
      <c r="BN238" s="40"/>
      <c r="BQ238" s="40"/>
      <c r="BR238" s="40"/>
      <c r="BS238" s="40"/>
      <c r="BT238" s="40"/>
      <c r="BV238" s="40"/>
      <c r="BW238" s="40"/>
      <c r="BX238" s="40"/>
      <c r="BY238" s="40"/>
      <c r="CA238" s="40"/>
      <c r="CB238" s="40"/>
      <c r="CC238" s="40"/>
      <c r="CD238" s="15"/>
      <c r="CE238" s="15"/>
      <c r="CF238" s="15"/>
      <c r="CG238" s="15"/>
      <c r="CH238" s="15"/>
      <c r="CI238" s="15"/>
      <c r="CJ238" s="15"/>
      <c r="CK238" s="15"/>
      <c r="CL238" s="15"/>
      <c r="CM238" s="15"/>
      <c r="CN238" s="15"/>
      <c r="CO238" s="15"/>
      <c r="CP238" s="15"/>
      <c r="CQ238" s="15"/>
    </row>
    <row r="239" spans="1:95" s="44" customFormat="1" hidden="1" x14ac:dyDescent="0.2">
      <c r="A239" s="15"/>
      <c r="B239" s="15"/>
      <c r="C239" s="15"/>
      <c r="D239" s="15"/>
      <c r="E239" s="15"/>
      <c r="F239" s="15"/>
      <c r="G239" s="15"/>
      <c r="H239" s="15"/>
      <c r="I239" s="19"/>
      <c r="J239" s="40"/>
      <c r="K239" s="40"/>
      <c r="L239" s="40"/>
      <c r="M239" s="40"/>
      <c r="N239" s="40"/>
      <c r="O239" s="40"/>
      <c r="P239" s="40"/>
      <c r="Q239" s="40"/>
      <c r="R239" s="58"/>
      <c r="S239" s="58"/>
      <c r="T239" s="40"/>
      <c r="W239" s="40"/>
      <c r="X239" s="40"/>
      <c r="Y239" s="40"/>
      <c r="Z239" s="40"/>
      <c r="AA239" s="40"/>
      <c r="AB239" s="40"/>
      <c r="AD239" s="40"/>
      <c r="AF239" s="40"/>
      <c r="AG239" s="40"/>
      <c r="AH239" s="40"/>
      <c r="AI239" s="40"/>
      <c r="AL239" s="40"/>
      <c r="AM239" s="40"/>
      <c r="AN239" s="40"/>
      <c r="AO239" s="40"/>
      <c r="AP239" s="40"/>
      <c r="AQ239" s="40"/>
      <c r="AR239" s="40"/>
      <c r="AS239" s="40"/>
      <c r="AT239" s="40"/>
      <c r="AU239" s="40"/>
      <c r="AV239" s="23"/>
      <c r="AY239" s="40"/>
      <c r="AZ239" s="40"/>
      <c r="BA239" s="40"/>
      <c r="BB239" s="40"/>
      <c r="BE239" s="40"/>
      <c r="BF239" s="40"/>
      <c r="BG239" s="40"/>
      <c r="BH239" s="40"/>
      <c r="BK239" s="40"/>
      <c r="BL239" s="40"/>
      <c r="BM239" s="40"/>
      <c r="BN239" s="40"/>
      <c r="BQ239" s="40"/>
      <c r="BR239" s="40"/>
      <c r="BS239" s="40"/>
      <c r="BT239" s="40"/>
      <c r="BV239" s="40"/>
      <c r="BW239" s="40"/>
      <c r="BX239" s="40"/>
      <c r="BY239" s="40"/>
      <c r="CA239" s="40"/>
      <c r="CB239" s="40"/>
      <c r="CC239" s="40"/>
      <c r="CD239" s="15"/>
      <c r="CE239" s="15"/>
      <c r="CF239" s="15"/>
      <c r="CG239" s="15"/>
      <c r="CH239" s="15"/>
      <c r="CI239" s="15"/>
      <c r="CJ239" s="15"/>
      <c r="CK239" s="15"/>
      <c r="CL239" s="15"/>
      <c r="CM239" s="15"/>
      <c r="CN239" s="15"/>
      <c r="CO239" s="15"/>
      <c r="CP239" s="15"/>
      <c r="CQ239" s="15"/>
    </row>
    <row r="240" spans="1:95" s="44" customFormat="1" hidden="1" x14ac:dyDescent="0.2">
      <c r="A240" s="15"/>
      <c r="B240" s="15"/>
      <c r="C240" s="15"/>
      <c r="D240" s="15"/>
      <c r="E240" s="15"/>
      <c r="F240" s="15"/>
      <c r="G240" s="15"/>
      <c r="H240" s="15"/>
      <c r="I240" s="19"/>
      <c r="J240" s="40"/>
      <c r="K240" s="40"/>
      <c r="L240" s="40"/>
      <c r="M240" s="40"/>
      <c r="N240" s="40"/>
      <c r="O240" s="40"/>
      <c r="P240" s="40"/>
      <c r="Q240" s="40"/>
      <c r="R240" s="58"/>
      <c r="S240" s="58"/>
      <c r="T240" s="40"/>
      <c r="W240" s="40"/>
      <c r="X240" s="40"/>
      <c r="Y240" s="40"/>
      <c r="Z240" s="40"/>
      <c r="AA240" s="40"/>
      <c r="AB240" s="40"/>
      <c r="AD240" s="40"/>
      <c r="AF240" s="40"/>
      <c r="AG240" s="40"/>
      <c r="AH240" s="40"/>
      <c r="AI240" s="40"/>
      <c r="AL240" s="40"/>
      <c r="AM240" s="40"/>
      <c r="AN240" s="40"/>
      <c r="AO240" s="40"/>
      <c r="AP240" s="40"/>
      <c r="AQ240" s="40"/>
      <c r="AR240" s="40"/>
      <c r="AS240" s="40"/>
      <c r="AT240" s="40"/>
      <c r="AU240" s="40"/>
      <c r="AV240" s="23"/>
      <c r="AY240" s="40"/>
      <c r="AZ240" s="40"/>
      <c r="BA240" s="40"/>
      <c r="BB240" s="40"/>
      <c r="BE240" s="40"/>
      <c r="BF240" s="40"/>
      <c r="BG240" s="40"/>
      <c r="BH240" s="40"/>
      <c r="BK240" s="40"/>
      <c r="BL240" s="40"/>
      <c r="BM240" s="40"/>
      <c r="BN240" s="40"/>
      <c r="BQ240" s="40"/>
      <c r="BR240" s="40"/>
      <c r="BS240" s="40"/>
      <c r="BT240" s="40"/>
      <c r="BV240" s="40"/>
      <c r="BW240" s="40"/>
      <c r="BX240" s="40"/>
      <c r="BY240" s="40"/>
      <c r="CA240" s="40"/>
      <c r="CB240" s="40"/>
      <c r="CC240" s="40"/>
      <c r="CD240" s="15"/>
      <c r="CE240" s="15"/>
      <c r="CF240" s="15"/>
      <c r="CG240" s="15"/>
      <c r="CH240" s="15"/>
      <c r="CI240" s="15"/>
      <c r="CJ240" s="15"/>
      <c r="CK240" s="15"/>
      <c r="CL240" s="15"/>
      <c r="CM240" s="15"/>
      <c r="CN240" s="15"/>
      <c r="CO240" s="15"/>
      <c r="CP240" s="15"/>
      <c r="CQ240" s="15"/>
    </row>
    <row r="241" spans="1:95" s="44" customFormat="1" hidden="1" x14ac:dyDescent="0.2">
      <c r="A241" s="15"/>
      <c r="B241" s="15"/>
      <c r="C241" s="15"/>
      <c r="D241" s="15"/>
      <c r="E241" s="15"/>
      <c r="F241" s="15"/>
      <c r="G241" s="15"/>
      <c r="H241" s="15"/>
      <c r="I241" s="19"/>
      <c r="J241" s="40"/>
      <c r="K241" s="40"/>
      <c r="L241" s="40"/>
      <c r="M241" s="40"/>
      <c r="N241" s="40"/>
      <c r="O241" s="40"/>
      <c r="P241" s="40"/>
      <c r="Q241" s="40"/>
      <c r="R241" s="58"/>
      <c r="S241" s="58"/>
      <c r="T241" s="40"/>
      <c r="W241" s="40"/>
      <c r="X241" s="40"/>
      <c r="Y241" s="40"/>
      <c r="Z241" s="40"/>
      <c r="AA241" s="40"/>
      <c r="AB241" s="40"/>
      <c r="AD241" s="40"/>
      <c r="AF241" s="40"/>
      <c r="AG241" s="40"/>
      <c r="AH241" s="40"/>
      <c r="AI241" s="40"/>
      <c r="AL241" s="40"/>
      <c r="AM241" s="40"/>
      <c r="AN241" s="40"/>
      <c r="AO241" s="40"/>
      <c r="AP241" s="40"/>
      <c r="AQ241" s="40"/>
      <c r="AR241" s="40"/>
      <c r="AS241" s="40"/>
      <c r="AT241" s="40"/>
      <c r="AU241" s="40"/>
      <c r="AV241" s="23"/>
      <c r="AY241" s="40"/>
      <c r="AZ241" s="40"/>
      <c r="BA241" s="40"/>
      <c r="BB241" s="40"/>
      <c r="BE241" s="40"/>
      <c r="BF241" s="40"/>
      <c r="BG241" s="40"/>
      <c r="BH241" s="40"/>
      <c r="BK241" s="40"/>
      <c r="BL241" s="40"/>
      <c r="BM241" s="40"/>
      <c r="BN241" s="40"/>
      <c r="BQ241" s="40"/>
      <c r="BR241" s="40"/>
      <c r="BS241" s="40"/>
      <c r="BT241" s="40"/>
      <c r="BV241" s="40"/>
      <c r="BW241" s="40"/>
      <c r="BX241" s="40"/>
      <c r="BY241" s="40"/>
      <c r="CA241" s="40"/>
      <c r="CB241" s="40"/>
      <c r="CC241" s="40"/>
      <c r="CD241" s="15"/>
      <c r="CE241" s="15"/>
      <c r="CF241" s="15"/>
      <c r="CG241" s="15"/>
      <c r="CH241" s="15"/>
      <c r="CI241" s="15"/>
      <c r="CJ241" s="15"/>
      <c r="CK241" s="15"/>
      <c r="CL241" s="15"/>
      <c r="CM241" s="15"/>
      <c r="CN241" s="15"/>
      <c r="CO241" s="15"/>
      <c r="CP241" s="15"/>
      <c r="CQ241" s="15"/>
    </row>
    <row r="242" spans="1:95" s="44" customFormat="1" hidden="1" x14ac:dyDescent="0.2">
      <c r="A242" s="15"/>
      <c r="B242" s="15"/>
      <c r="C242" s="15"/>
      <c r="D242" s="15"/>
      <c r="E242" s="15"/>
      <c r="F242" s="15"/>
      <c r="G242" s="15"/>
      <c r="H242" s="15"/>
      <c r="I242" s="19"/>
      <c r="J242" s="40"/>
      <c r="K242" s="40"/>
      <c r="L242" s="40"/>
      <c r="M242" s="40"/>
      <c r="N242" s="40"/>
      <c r="O242" s="40"/>
      <c r="P242" s="40"/>
      <c r="Q242" s="40"/>
      <c r="R242" s="58"/>
      <c r="S242" s="58"/>
      <c r="T242" s="40"/>
      <c r="W242" s="40"/>
      <c r="X242" s="40"/>
      <c r="Y242" s="40"/>
      <c r="Z242" s="40"/>
      <c r="AA242" s="40"/>
      <c r="AB242" s="40"/>
      <c r="AD242" s="40"/>
      <c r="AF242" s="40"/>
      <c r="AG242" s="40"/>
      <c r="AH242" s="40"/>
      <c r="AI242" s="40"/>
      <c r="AL242" s="40"/>
      <c r="AM242" s="40"/>
      <c r="AN242" s="40"/>
      <c r="AO242" s="40"/>
      <c r="AP242" s="40"/>
      <c r="AQ242" s="40"/>
      <c r="AR242" s="40"/>
      <c r="AS242" s="40"/>
      <c r="AT242" s="40"/>
      <c r="AU242" s="40"/>
      <c r="AV242" s="23"/>
      <c r="AY242" s="40"/>
      <c r="AZ242" s="40"/>
      <c r="BA242" s="40"/>
      <c r="BB242" s="40"/>
      <c r="BE242" s="40"/>
      <c r="BF242" s="40"/>
      <c r="BG242" s="40"/>
      <c r="BH242" s="40"/>
      <c r="BK242" s="40"/>
      <c r="BL242" s="40"/>
      <c r="BM242" s="40"/>
      <c r="BN242" s="40"/>
      <c r="BQ242" s="40"/>
      <c r="BR242" s="40"/>
      <c r="BS242" s="40"/>
      <c r="BT242" s="40"/>
      <c r="BV242" s="40"/>
      <c r="BW242" s="40"/>
      <c r="BX242" s="40"/>
      <c r="BY242" s="40"/>
      <c r="CA242" s="40"/>
      <c r="CB242" s="40"/>
      <c r="CC242" s="40"/>
      <c r="CD242" s="15"/>
      <c r="CE242" s="15"/>
      <c r="CF242" s="15"/>
      <c r="CG242" s="15"/>
      <c r="CH242" s="15"/>
      <c r="CI242" s="15"/>
      <c r="CJ242" s="15"/>
      <c r="CK242" s="15"/>
      <c r="CL242" s="15"/>
      <c r="CM242" s="15"/>
      <c r="CN242" s="15"/>
      <c r="CO242" s="15"/>
      <c r="CP242" s="15"/>
      <c r="CQ242" s="15"/>
    </row>
    <row r="243" spans="1:95" s="44" customFormat="1" hidden="1" x14ac:dyDescent="0.2">
      <c r="A243" s="15"/>
      <c r="B243" s="15"/>
      <c r="C243" s="15"/>
      <c r="D243" s="15"/>
      <c r="E243" s="15"/>
      <c r="F243" s="15"/>
      <c r="G243" s="15"/>
      <c r="H243" s="15"/>
      <c r="I243" s="19"/>
      <c r="J243" s="40"/>
      <c r="K243" s="40"/>
      <c r="L243" s="40"/>
      <c r="M243" s="40"/>
      <c r="N243" s="40"/>
      <c r="O243" s="40"/>
      <c r="P243" s="40"/>
      <c r="Q243" s="40"/>
      <c r="R243" s="58"/>
      <c r="S243" s="58"/>
      <c r="T243" s="40"/>
      <c r="W243" s="40"/>
      <c r="X243" s="40"/>
      <c r="Y243" s="40"/>
      <c r="Z243" s="40"/>
      <c r="AA243" s="40"/>
      <c r="AB243" s="40"/>
      <c r="AD243" s="40"/>
      <c r="AF243" s="40"/>
      <c r="AG243" s="40"/>
      <c r="AH243" s="40"/>
      <c r="AI243" s="40"/>
      <c r="AL243" s="40"/>
      <c r="AM243" s="40"/>
      <c r="AN243" s="40"/>
      <c r="AO243" s="40"/>
      <c r="AP243" s="40"/>
      <c r="AQ243" s="40"/>
      <c r="AR243" s="40"/>
      <c r="AS243" s="40"/>
      <c r="AT243" s="40"/>
      <c r="AU243" s="40"/>
      <c r="AV243" s="23"/>
      <c r="AY243" s="40"/>
      <c r="AZ243" s="40"/>
      <c r="BA243" s="40"/>
      <c r="BB243" s="40"/>
      <c r="BE243" s="40"/>
      <c r="BF243" s="40"/>
      <c r="BG243" s="40"/>
      <c r="BH243" s="40"/>
      <c r="BK243" s="40"/>
      <c r="BL243" s="40"/>
      <c r="BM243" s="40"/>
      <c r="BN243" s="40"/>
      <c r="BQ243" s="40"/>
      <c r="BR243" s="40"/>
      <c r="BS243" s="40"/>
      <c r="BT243" s="40"/>
      <c r="BV243" s="40"/>
      <c r="BW243" s="40"/>
      <c r="BX243" s="40"/>
      <c r="BY243" s="40"/>
      <c r="CA243" s="40"/>
      <c r="CB243" s="40"/>
      <c r="CC243" s="40"/>
      <c r="CD243" s="15"/>
      <c r="CE243" s="15"/>
      <c r="CF243" s="15"/>
      <c r="CG243" s="15"/>
      <c r="CH243" s="15"/>
      <c r="CI243" s="15"/>
      <c r="CJ243" s="15"/>
      <c r="CK243" s="15"/>
      <c r="CL243" s="15"/>
      <c r="CM243" s="15"/>
      <c r="CN243" s="15"/>
      <c r="CO243" s="15"/>
      <c r="CP243" s="15"/>
      <c r="CQ243" s="15"/>
    </row>
    <row r="244" spans="1:95" s="44" customFormat="1" hidden="1" x14ac:dyDescent="0.2">
      <c r="A244" s="15"/>
      <c r="B244" s="15"/>
      <c r="C244" s="15"/>
      <c r="D244" s="15"/>
      <c r="E244" s="15"/>
      <c r="F244" s="15"/>
      <c r="G244" s="15"/>
      <c r="H244" s="15"/>
      <c r="I244" s="19"/>
      <c r="J244" s="40"/>
      <c r="K244" s="40"/>
      <c r="L244" s="40"/>
      <c r="M244" s="40"/>
      <c r="N244" s="40"/>
      <c r="O244" s="40"/>
      <c r="P244" s="40"/>
      <c r="Q244" s="40"/>
      <c r="R244" s="58"/>
      <c r="S244" s="58"/>
      <c r="T244" s="40"/>
      <c r="W244" s="40"/>
      <c r="X244" s="40"/>
      <c r="Y244" s="40"/>
      <c r="Z244" s="40"/>
      <c r="AA244" s="40"/>
      <c r="AB244" s="40"/>
      <c r="AD244" s="40"/>
      <c r="AF244" s="40"/>
      <c r="AG244" s="40"/>
      <c r="AH244" s="40"/>
      <c r="AI244" s="40"/>
      <c r="AL244" s="40"/>
      <c r="AM244" s="40"/>
      <c r="AN244" s="40"/>
      <c r="AO244" s="40"/>
      <c r="AP244" s="40"/>
      <c r="AQ244" s="40"/>
      <c r="AR244" s="40"/>
      <c r="AS244" s="40"/>
      <c r="AT244" s="40"/>
      <c r="AU244" s="40"/>
      <c r="AV244" s="23"/>
      <c r="AY244" s="40"/>
      <c r="AZ244" s="40"/>
      <c r="BA244" s="40"/>
      <c r="BB244" s="40"/>
      <c r="BE244" s="40"/>
      <c r="BF244" s="40"/>
      <c r="BG244" s="40"/>
      <c r="BH244" s="40"/>
      <c r="BK244" s="40"/>
      <c r="BL244" s="40"/>
      <c r="BM244" s="40"/>
      <c r="BN244" s="40"/>
      <c r="BQ244" s="40"/>
      <c r="BR244" s="40"/>
      <c r="BS244" s="40"/>
      <c r="BT244" s="40"/>
      <c r="BV244" s="40"/>
      <c r="BW244" s="40"/>
      <c r="BX244" s="40"/>
      <c r="BY244" s="40"/>
      <c r="CA244" s="40"/>
      <c r="CB244" s="40"/>
      <c r="CC244" s="40"/>
      <c r="CD244" s="15"/>
      <c r="CE244" s="15"/>
      <c r="CF244" s="15"/>
      <c r="CG244" s="15"/>
      <c r="CH244" s="15"/>
      <c r="CI244" s="15"/>
      <c r="CJ244" s="15"/>
      <c r="CK244" s="15"/>
      <c r="CL244" s="15"/>
      <c r="CM244" s="15"/>
      <c r="CN244" s="15"/>
      <c r="CO244" s="15"/>
      <c r="CP244" s="15"/>
      <c r="CQ244" s="15"/>
    </row>
    <row r="245" spans="1:95" s="44" customFormat="1" hidden="1" x14ac:dyDescent="0.2">
      <c r="A245" s="15"/>
      <c r="B245" s="15"/>
      <c r="C245" s="15"/>
      <c r="D245" s="15"/>
      <c r="E245" s="15"/>
      <c r="F245" s="15"/>
      <c r="G245" s="15"/>
      <c r="H245" s="15"/>
      <c r="I245" s="19"/>
      <c r="J245" s="40"/>
      <c r="K245" s="40"/>
      <c r="L245" s="40"/>
      <c r="M245" s="40"/>
      <c r="N245" s="40"/>
      <c r="O245" s="40"/>
      <c r="P245" s="40"/>
      <c r="Q245" s="40"/>
      <c r="R245" s="58"/>
      <c r="S245" s="58"/>
      <c r="T245" s="40"/>
      <c r="W245" s="40"/>
      <c r="X245" s="40"/>
      <c r="Y245" s="40"/>
      <c r="Z245" s="40"/>
      <c r="AA245" s="40"/>
      <c r="AB245" s="40"/>
      <c r="AD245" s="40"/>
      <c r="AF245" s="40"/>
      <c r="AG245" s="40"/>
      <c r="AH245" s="40"/>
      <c r="AI245" s="40"/>
      <c r="AL245" s="40"/>
      <c r="AM245" s="40"/>
      <c r="AN245" s="40"/>
      <c r="AO245" s="40"/>
      <c r="AP245" s="40"/>
      <c r="AQ245" s="40"/>
      <c r="AR245" s="40"/>
      <c r="AS245" s="40"/>
      <c r="AT245" s="40"/>
      <c r="AU245" s="40"/>
      <c r="AV245" s="23"/>
      <c r="AY245" s="40"/>
      <c r="AZ245" s="40"/>
      <c r="BA245" s="40"/>
      <c r="BB245" s="40"/>
      <c r="BE245" s="40"/>
      <c r="BF245" s="40"/>
      <c r="BG245" s="40"/>
      <c r="BH245" s="40"/>
      <c r="BK245" s="40"/>
      <c r="BL245" s="40"/>
      <c r="BM245" s="40"/>
      <c r="BN245" s="40"/>
      <c r="BQ245" s="40"/>
      <c r="BR245" s="40"/>
      <c r="BS245" s="40"/>
      <c r="BT245" s="40"/>
      <c r="BV245" s="40"/>
      <c r="BW245" s="40"/>
      <c r="BX245" s="40"/>
      <c r="BY245" s="40"/>
      <c r="CA245" s="40"/>
      <c r="CB245" s="40"/>
      <c r="CC245" s="40"/>
      <c r="CD245" s="15"/>
      <c r="CE245" s="15"/>
      <c r="CF245" s="15"/>
      <c r="CG245" s="15"/>
      <c r="CH245" s="15"/>
      <c r="CI245" s="15"/>
      <c r="CJ245" s="15"/>
      <c r="CK245" s="15"/>
      <c r="CL245" s="15"/>
      <c r="CM245" s="15"/>
      <c r="CN245" s="15"/>
      <c r="CO245" s="15"/>
      <c r="CP245" s="15"/>
      <c r="CQ245" s="15"/>
    </row>
    <row r="246" spans="1:95" s="44" customFormat="1" hidden="1" x14ac:dyDescent="0.2">
      <c r="A246" s="15"/>
      <c r="B246" s="15"/>
      <c r="C246" s="15"/>
      <c r="D246" s="15"/>
      <c r="E246" s="15"/>
      <c r="F246" s="15"/>
      <c r="G246" s="15"/>
      <c r="H246" s="15"/>
      <c r="I246" s="19"/>
      <c r="J246" s="40"/>
      <c r="K246" s="40"/>
      <c r="L246" s="40"/>
      <c r="M246" s="40"/>
      <c r="N246" s="40"/>
      <c r="O246" s="40"/>
      <c r="P246" s="40"/>
      <c r="Q246" s="40"/>
      <c r="R246" s="58"/>
      <c r="S246" s="58"/>
      <c r="T246" s="40"/>
      <c r="W246" s="40"/>
      <c r="X246" s="40"/>
      <c r="Y246" s="40"/>
      <c r="Z246" s="40"/>
      <c r="AA246" s="40"/>
      <c r="AB246" s="40"/>
      <c r="AD246" s="40"/>
      <c r="AF246" s="40"/>
      <c r="AG246" s="40"/>
      <c r="AH246" s="40"/>
      <c r="AI246" s="40"/>
      <c r="AL246" s="40"/>
      <c r="AM246" s="40"/>
      <c r="AN246" s="40"/>
      <c r="AO246" s="40"/>
      <c r="AP246" s="40"/>
      <c r="AQ246" s="40"/>
      <c r="AR246" s="40"/>
      <c r="AS246" s="40"/>
      <c r="AT246" s="40"/>
      <c r="AU246" s="40"/>
      <c r="AV246" s="23"/>
      <c r="AY246" s="40"/>
      <c r="AZ246" s="40"/>
      <c r="BA246" s="40"/>
      <c r="BB246" s="40"/>
      <c r="BE246" s="40"/>
      <c r="BF246" s="40"/>
      <c r="BG246" s="40"/>
      <c r="BH246" s="40"/>
      <c r="BK246" s="40"/>
      <c r="BL246" s="40"/>
      <c r="BM246" s="40"/>
      <c r="BN246" s="40"/>
      <c r="BQ246" s="40"/>
      <c r="BR246" s="40"/>
      <c r="BS246" s="40"/>
      <c r="BT246" s="40"/>
      <c r="BV246" s="40"/>
      <c r="BW246" s="40"/>
      <c r="BX246" s="40"/>
      <c r="BY246" s="40"/>
      <c r="CA246" s="40"/>
      <c r="CB246" s="40"/>
      <c r="CC246" s="40"/>
      <c r="CD246" s="15"/>
      <c r="CE246" s="15"/>
      <c r="CF246" s="15"/>
      <c r="CG246" s="15"/>
      <c r="CH246" s="15"/>
      <c r="CI246" s="15"/>
      <c r="CJ246" s="15"/>
      <c r="CK246" s="15"/>
      <c r="CL246" s="15"/>
      <c r="CM246" s="15"/>
      <c r="CN246" s="15"/>
      <c r="CO246" s="15"/>
      <c r="CP246" s="15"/>
      <c r="CQ246" s="15"/>
    </row>
    <row r="247" spans="1:95" s="44" customFormat="1" hidden="1" x14ac:dyDescent="0.2">
      <c r="A247" s="15"/>
      <c r="B247" s="15"/>
      <c r="C247" s="15"/>
      <c r="D247" s="15"/>
      <c r="E247" s="15"/>
      <c r="F247" s="15"/>
      <c r="G247" s="15"/>
      <c r="H247" s="15"/>
      <c r="I247" s="19"/>
      <c r="J247" s="40"/>
      <c r="K247" s="40"/>
      <c r="L247" s="40"/>
      <c r="M247" s="40"/>
      <c r="N247" s="40"/>
      <c r="O247" s="40"/>
      <c r="P247" s="40"/>
      <c r="Q247" s="40"/>
      <c r="R247" s="58"/>
      <c r="S247" s="58"/>
      <c r="T247" s="40"/>
      <c r="W247" s="40"/>
      <c r="X247" s="40"/>
      <c r="Y247" s="40"/>
      <c r="Z247" s="40"/>
      <c r="AA247" s="40"/>
      <c r="AB247" s="40"/>
      <c r="AD247" s="40"/>
      <c r="AF247" s="40"/>
      <c r="AG247" s="40"/>
      <c r="AH247" s="40"/>
      <c r="AI247" s="40"/>
      <c r="AL247" s="40"/>
      <c r="AM247" s="40"/>
      <c r="AN247" s="40"/>
      <c r="AO247" s="40"/>
      <c r="AP247" s="40"/>
      <c r="AQ247" s="40"/>
      <c r="AR247" s="40"/>
      <c r="AS247" s="40"/>
      <c r="AT247" s="40"/>
      <c r="AU247" s="40"/>
      <c r="AV247" s="23"/>
      <c r="AY247" s="40"/>
      <c r="AZ247" s="40"/>
      <c r="BA247" s="40"/>
      <c r="BB247" s="40"/>
      <c r="BE247" s="40"/>
      <c r="BF247" s="40"/>
      <c r="BG247" s="40"/>
      <c r="BH247" s="40"/>
      <c r="BK247" s="40"/>
      <c r="BL247" s="40"/>
      <c r="BM247" s="40"/>
      <c r="BN247" s="40"/>
      <c r="BQ247" s="40"/>
      <c r="BR247" s="40"/>
      <c r="BS247" s="40"/>
      <c r="BT247" s="40"/>
      <c r="BV247" s="40"/>
      <c r="BW247" s="40"/>
      <c r="BX247" s="40"/>
      <c r="BY247" s="40"/>
      <c r="CA247" s="40"/>
      <c r="CB247" s="40"/>
      <c r="CC247" s="40"/>
      <c r="CD247" s="15"/>
      <c r="CE247" s="15"/>
      <c r="CF247" s="15"/>
      <c r="CG247" s="15"/>
      <c r="CH247" s="15"/>
      <c r="CI247" s="15"/>
      <c r="CJ247" s="15"/>
      <c r="CK247" s="15"/>
      <c r="CL247" s="15"/>
      <c r="CM247" s="15"/>
      <c r="CN247" s="15"/>
      <c r="CO247" s="15"/>
      <c r="CP247" s="15"/>
      <c r="CQ247" s="15"/>
    </row>
    <row r="248" spans="1:95" s="44" customFormat="1" hidden="1" x14ac:dyDescent="0.2">
      <c r="A248" s="15"/>
      <c r="B248" s="15"/>
      <c r="C248" s="15"/>
      <c r="D248" s="15"/>
      <c r="E248" s="15"/>
      <c r="F248" s="15"/>
      <c r="G248" s="15"/>
      <c r="H248" s="15"/>
      <c r="I248" s="19"/>
      <c r="J248" s="40"/>
      <c r="K248" s="40"/>
      <c r="L248" s="40"/>
      <c r="M248" s="40"/>
      <c r="N248" s="40"/>
      <c r="O248" s="40"/>
      <c r="P248" s="40"/>
      <c r="Q248" s="40"/>
      <c r="R248" s="58"/>
      <c r="S248" s="58"/>
      <c r="T248" s="40"/>
      <c r="W248" s="40"/>
      <c r="X248" s="40"/>
      <c r="Y248" s="40"/>
      <c r="Z248" s="40"/>
      <c r="AA248" s="40"/>
      <c r="AB248" s="40"/>
      <c r="AD248" s="40"/>
      <c r="AF248" s="40"/>
      <c r="AG248" s="40"/>
      <c r="AH248" s="40"/>
      <c r="AI248" s="40"/>
      <c r="AL248" s="40"/>
      <c r="AM248" s="40"/>
      <c r="AN248" s="40"/>
      <c r="AO248" s="40"/>
      <c r="AP248" s="40"/>
      <c r="AQ248" s="40"/>
      <c r="AR248" s="40"/>
      <c r="AS248" s="40"/>
      <c r="AT248" s="40"/>
      <c r="AU248" s="40"/>
      <c r="AV248" s="23"/>
      <c r="AY248" s="40"/>
      <c r="AZ248" s="40"/>
      <c r="BA248" s="40"/>
      <c r="BB248" s="40"/>
      <c r="BE248" s="40"/>
      <c r="BF248" s="40"/>
      <c r="BG248" s="40"/>
      <c r="BH248" s="40"/>
      <c r="BK248" s="40"/>
      <c r="BL248" s="40"/>
      <c r="BM248" s="40"/>
      <c r="BN248" s="40"/>
      <c r="BQ248" s="40"/>
      <c r="BR248" s="40"/>
      <c r="BS248" s="40"/>
      <c r="BT248" s="40"/>
      <c r="BV248" s="40"/>
      <c r="BW248" s="40"/>
      <c r="BX248" s="40"/>
      <c r="BY248" s="40"/>
      <c r="CA248" s="40"/>
      <c r="CB248" s="40"/>
      <c r="CC248" s="40"/>
      <c r="CD248" s="15"/>
      <c r="CE248" s="15"/>
      <c r="CF248" s="15"/>
      <c r="CG248" s="15"/>
      <c r="CH248" s="15"/>
      <c r="CI248" s="15"/>
      <c r="CJ248" s="15"/>
      <c r="CK248" s="15"/>
      <c r="CL248" s="15"/>
      <c r="CM248" s="15"/>
      <c r="CN248" s="15"/>
      <c r="CO248" s="15"/>
      <c r="CP248" s="15"/>
      <c r="CQ248" s="15"/>
    </row>
    <row r="249" spans="1:95" s="44" customFormat="1" hidden="1" x14ac:dyDescent="0.2">
      <c r="A249" s="15"/>
      <c r="B249" s="15"/>
      <c r="C249" s="15"/>
      <c r="D249" s="15"/>
      <c r="E249" s="15"/>
      <c r="F249" s="15"/>
      <c r="G249" s="15"/>
      <c r="H249" s="15"/>
      <c r="I249" s="19"/>
      <c r="J249" s="40"/>
      <c r="K249" s="40"/>
      <c r="L249" s="40"/>
      <c r="M249" s="40"/>
      <c r="N249" s="40"/>
      <c r="O249" s="40"/>
      <c r="P249" s="40"/>
      <c r="Q249" s="40"/>
      <c r="R249" s="58"/>
      <c r="S249" s="58"/>
      <c r="T249" s="40"/>
      <c r="W249" s="40"/>
      <c r="X249" s="40"/>
      <c r="Y249" s="40"/>
      <c r="Z249" s="40"/>
      <c r="AA249" s="40"/>
      <c r="AB249" s="40"/>
      <c r="AD249" s="40"/>
      <c r="AF249" s="40"/>
      <c r="AG249" s="40"/>
      <c r="AH249" s="40"/>
      <c r="AI249" s="40"/>
      <c r="AL249" s="40"/>
      <c r="AM249" s="40"/>
      <c r="AN249" s="40"/>
      <c r="AO249" s="40"/>
      <c r="AP249" s="40"/>
      <c r="AQ249" s="40"/>
      <c r="AR249" s="40"/>
      <c r="AS249" s="40"/>
      <c r="AT249" s="40"/>
      <c r="AU249" s="40"/>
      <c r="AV249" s="23"/>
      <c r="AY249" s="40"/>
      <c r="AZ249" s="40"/>
      <c r="BA249" s="40"/>
      <c r="BB249" s="40"/>
      <c r="BE249" s="40"/>
      <c r="BF249" s="40"/>
      <c r="BG249" s="40"/>
      <c r="BH249" s="40"/>
      <c r="BK249" s="40"/>
      <c r="BL249" s="40"/>
      <c r="BM249" s="40"/>
      <c r="BN249" s="40"/>
      <c r="BQ249" s="40"/>
      <c r="BR249" s="40"/>
      <c r="BS249" s="40"/>
      <c r="BT249" s="40"/>
      <c r="BV249" s="40"/>
      <c r="BW249" s="40"/>
      <c r="BX249" s="40"/>
      <c r="BY249" s="40"/>
      <c r="CA249" s="40"/>
      <c r="CB249" s="40"/>
      <c r="CC249" s="40"/>
      <c r="CD249" s="15"/>
      <c r="CE249" s="15"/>
      <c r="CF249" s="15"/>
      <c r="CG249" s="15"/>
      <c r="CH249" s="15"/>
      <c r="CI249" s="15"/>
      <c r="CJ249" s="15"/>
      <c r="CK249" s="15"/>
      <c r="CL249" s="15"/>
      <c r="CM249" s="15"/>
      <c r="CN249" s="15"/>
      <c r="CO249" s="15"/>
      <c r="CP249" s="15"/>
      <c r="CQ249" s="15"/>
    </row>
    <row r="250" spans="1:95" s="44" customFormat="1" hidden="1" x14ac:dyDescent="0.2">
      <c r="A250" s="15"/>
      <c r="B250" s="15"/>
      <c r="C250" s="15"/>
      <c r="D250" s="15"/>
      <c r="E250" s="15"/>
      <c r="F250" s="15"/>
      <c r="G250" s="15"/>
      <c r="H250" s="15"/>
      <c r="I250" s="19"/>
      <c r="J250" s="40"/>
      <c r="K250" s="40"/>
      <c r="L250" s="40"/>
      <c r="M250" s="40"/>
      <c r="N250" s="40"/>
      <c r="O250" s="40"/>
      <c r="P250" s="40"/>
      <c r="Q250" s="40"/>
      <c r="R250" s="58"/>
      <c r="S250" s="58"/>
      <c r="T250" s="40"/>
      <c r="W250" s="40"/>
      <c r="X250" s="40"/>
      <c r="Y250" s="40"/>
      <c r="Z250" s="40"/>
      <c r="AA250" s="40"/>
      <c r="AB250" s="40"/>
      <c r="AD250" s="40"/>
      <c r="AF250" s="40"/>
      <c r="AG250" s="40"/>
      <c r="AH250" s="40"/>
      <c r="AI250" s="40"/>
      <c r="AL250" s="40"/>
      <c r="AM250" s="40"/>
      <c r="AN250" s="40"/>
      <c r="AO250" s="40"/>
      <c r="AP250" s="40"/>
      <c r="AQ250" s="40"/>
      <c r="AR250" s="40"/>
      <c r="AS250" s="40"/>
      <c r="AT250" s="40"/>
      <c r="AU250" s="40"/>
      <c r="AV250" s="23"/>
      <c r="AY250" s="40"/>
      <c r="AZ250" s="40"/>
      <c r="BA250" s="40"/>
      <c r="BB250" s="40"/>
      <c r="BE250" s="40"/>
      <c r="BF250" s="40"/>
      <c r="BG250" s="40"/>
      <c r="BH250" s="40"/>
      <c r="BK250" s="40"/>
      <c r="BL250" s="40"/>
      <c r="BM250" s="40"/>
      <c r="BN250" s="40"/>
      <c r="BQ250" s="40"/>
      <c r="BR250" s="40"/>
      <c r="BS250" s="40"/>
      <c r="BT250" s="40"/>
      <c r="BV250" s="40"/>
      <c r="BW250" s="40"/>
      <c r="BX250" s="40"/>
      <c r="BY250" s="40"/>
      <c r="CA250" s="40"/>
      <c r="CB250" s="40"/>
      <c r="CC250" s="40"/>
      <c r="CD250" s="15"/>
      <c r="CE250" s="15"/>
      <c r="CF250" s="15"/>
      <c r="CG250" s="15"/>
      <c r="CH250" s="15"/>
      <c r="CI250" s="15"/>
      <c r="CJ250" s="15"/>
      <c r="CK250" s="15"/>
      <c r="CL250" s="15"/>
      <c r="CM250" s="15"/>
      <c r="CN250" s="15"/>
      <c r="CO250" s="15"/>
      <c r="CP250" s="15"/>
      <c r="CQ250" s="15"/>
    </row>
    <row r="251" spans="1:95" s="44" customFormat="1" hidden="1" x14ac:dyDescent="0.2">
      <c r="A251" s="15"/>
      <c r="B251" s="15"/>
      <c r="C251" s="15"/>
      <c r="D251" s="15"/>
      <c r="E251" s="15"/>
      <c r="F251" s="15"/>
      <c r="G251" s="15"/>
      <c r="H251" s="15"/>
      <c r="I251" s="19"/>
      <c r="J251" s="40"/>
      <c r="K251" s="40"/>
      <c r="L251" s="40"/>
      <c r="M251" s="40"/>
      <c r="N251" s="40"/>
      <c r="O251" s="40"/>
      <c r="P251" s="40"/>
      <c r="Q251" s="40"/>
      <c r="R251" s="58"/>
      <c r="S251" s="58"/>
      <c r="T251" s="40"/>
      <c r="W251" s="40"/>
      <c r="X251" s="40"/>
      <c r="Y251" s="40"/>
      <c r="Z251" s="40"/>
      <c r="AA251" s="40"/>
      <c r="AB251" s="40"/>
      <c r="AD251" s="40"/>
      <c r="AF251" s="40"/>
      <c r="AG251" s="40"/>
      <c r="AH251" s="40"/>
      <c r="AI251" s="40"/>
      <c r="AL251" s="40"/>
      <c r="AM251" s="40"/>
      <c r="AN251" s="40"/>
      <c r="AO251" s="40"/>
      <c r="AP251" s="40"/>
      <c r="AQ251" s="40"/>
      <c r="AR251" s="40"/>
      <c r="AS251" s="40"/>
      <c r="AT251" s="40"/>
      <c r="AU251" s="40"/>
      <c r="AV251" s="23"/>
      <c r="AY251" s="40"/>
      <c r="AZ251" s="40"/>
      <c r="BA251" s="40"/>
      <c r="BB251" s="40"/>
      <c r="BE251" s="40"/>
      <c r="BF251" s="40"/>
      <c r="BG251" s="40"/>
      <c r="BH251" s="40"/>
      <c r="BK251" s="40"/>
      <c r="BL251" s="40"/>
      <c r="BM251" s="40"/>
      <c r="BN251" s="40"/>
      <c r="BQ251" s="40"/>
      <c r="BR251" s="40"/>
      <c r="BS251" s="40"/>
      <c r="BT251" s="40"/>
      <c r="BV251" s="40"/>
      <c r="BW251" s="40"/>
      <c r="BX251" s="40"/>
      <c r="BY251" s="40"/>
      <c r="CA251" s="40"/>
      <c r="CB251" s="40"/>
      <c r="CC251" s="40"/>
      <c r="CD251" s="15"/>
      <c r="CE251" s="15"/>
      <c r="CF251" s="15"/>
      <c r="CG251" s="15"/>
      <c r="CH251" s="15"/>
      <c r="CI251" s="15"/>
      <c r="CJ251" s="15"/>
      <c r="CK251" s="15"/>
      <c r="CL251" s="15"/>
      <c r="CM251" s="15"/>
      <c r="CN251" s="15"/>
      <c r="CO251" s="15"/>
      <c r="CP251" s="15"/>
      <c r="CQ251" s="15"/>
    </row>
    <row r="252" spans="1:95" s="44" customFormat="1" hidden="1" x14ac:dyDescent="0.2">
      <c r="A252" s="15"/>
      <c r="B252" s="15"/>
      <c r="C252" s="15"/>
      <c r="D252" s="15"/>
      <c r="E252" s="15"/>
      <c r="F252" s="15"/>
      <c r="G252" s="15"/>
      <c r="H252" s="15"/>
      <c r="I252" s="19"/>
      <c r="J252" s="40"/>
      <c r="K252" s="40"/>
      <c r="L252" s="40"/>
      <c r="M252" s="40"/>
      <c r="N252" s="40"/>
      <c r="O252" s="40"/>
      <c r="P252" s="40"/>
      <c r="Q252" s="40"/>
      <c r="R252" s="58"/>
      <c r="S252" s="58"/>
      <c r="T252" s="40"/>
      <c r="W252" s="40"/>
      <c r="X252" s="40"/>
      <c r="Y252" s="40"/>
      <c r="Z252" s="40"/>
      <c r="AA252" s="40"/>
      <c r="AB252" s="40"/>
      <c r="AD252" s="40"/>
      <c r="AF252" s="40"/>
      <c r="AG252" s="40"/>
      <c r="AH252" s="40"/>
      <c r="AI252" s="40"/>
      <c r="AL252" s="40"/>
      <c r="AM252" s="40"/>
      <c r="AN252" s="40"/>
      <c r="AO252" s="40"/>
      <c r="AP252" s="40"/>
      <c r="AQ252" s="40"/>
      <c r="AR252" s="40"/>
      <c r="AS252" s="40"/>
      <c r="AT252" s="40"/>
      <c r="AU252" s="40"/>
      <c r="AV252" s="23"/>
      <c r="AY252" s="40"/>
      <c r="AZ252" s="40"/>
      <c r="BA252" s="40"/>
      <c r="BB252" s="40"/>
      <c r="BE252" s="40"/>
      <c r="BF252" s="40"/>
      <c r="BG252" s="40"/>
      <c r="BH252" s="40"/>
      <c r="BK252" s="40"/>
      <c r="BL252" s="40"/>
      <c r="BM252" s="40"/>
      <c r="BN252" s="40"/>
      <c r="BQ252" s="40"/>
      <c r="BR252" s="40"/>
      <c r="BS252" s="40"/>
      <c r="BT252" s="40"/>
      <c r="BV252" s="40"/>
      <c r="BW252" s="40"/>
      <c r="BX252" s="40"/>
      <c r="BY252" s="40"/>
      <c r="CA252" s="40"/>
      <c r="CB252" s="40"/>
      <c r="CC252" s="40"/>
      <c r="CD252" s="15"/>
      <c r="CE252" s="15"/>
      <c r="CF252" s="15"/>
      <c r="CG252" s="15"/>
      <c r="CH252" s="15"/>
      <c r="CI252" s="15"/>
      <c r="CJ252" s="15"/>
      <c r="CK252" s="15"/>
      <c r="CL252" s="15"/>
      <c r="CM252" s="15"/>
      <c r="CN252" s="15"/>
      <c r="CO252" s="15"/>
      <c r="CP252" s="15"/>
      <c r="CQ252" s="15"/>
    </row>
    <row r="253" spans="1:95" s="44" customFormat="1" hidden="1" x14ac:dyDescent="0.2">
      <c r="A253" s="15"/>
      <c r="B253" s="15"/>
      <c r="C253" s="15"/>
      <c r="D253" s="15"/>
      <c r="E253" s="15"/>
      <c r="F253" s="15"/>
      <c r="G253" s="15"/>
      <c r="H253" s="15"/>
      <c r="I253" s="19"/>
      <c r="J253" s="40"/>
      <c r="K253" s="40"/>
      <c r="L253" s="40"/>
      <c r="M253" s="40"/>
      <c r="N253" s="40"/>
      <c r="O253" s="40"/>
      <c r="P253" s="40"/>
      <c r="Q253" s="40"/>
      <c r="R253" s="58"/>
      <c r="S253" s="58"/>
      <c r="T253" s="40"/>
      <c r="W253" s="40"/>
      <c r="X253" s="40"/>
      <c r="Y253" s="40"/>
      <c r="Z253" s="40"/>
      <c r="AA253" s="40"/>
      <c r="AB253" s="40"/>
      <c r="AD253" s="40"/>
      <c r="AF253" s="40"/>
      <c r="AG253" s="40"/>
      <c r="AH253" s="40"/>
      <c r="AI253" s="40"/>
      <c r="AL253" s="40"/>
      <c r="AM253" s="40"/>
      <c r="AN253" s="40"/>
      <c r="AO253" s="40"/>
      <c r="AP253" s="40"/>
      <c r="AQ253" s="40"/>
      <c r="AR253" s="40"/>
      <c r="AS253" s="40"/>
      <c r="AT253" s="40"/>
      <c r="AU253" s="40"/>
      <c r="AV253" s="23"/>
      <c r="AY253" s="40"/>
      <c r="AZ253" s="40"/>
      <c r="BA253" s="40"/>
      <c r="BB253" s="40"/>
      <c r="BE253" s="40"/>
      <c r="BF253" s="40"/>
      <c r="BG253" s="40"/>
      <c r="BH253" s="40"/>
      <c r="BK253" s="40"/>
      <c r="BL253" s="40"/>
      <c r="BM253" s="40"/>
      <c r="BN253" s="40"/>
      <c r="BQ253" s="40"/>
      <c r="BR253" s="40"/>
      <c r="BS253" s="40"/>
      <c r="BT253" s="40"/>
      <c r="BV253" s="40"/>
      <c r="BW253" s="40"/>
      <c r="BX253" s="40"/>
      <c r="BY253" s="40"/>
      <c r="CA253" s="40"/>
      <c r="CB253" s="40"/>
      <c r="CC253" s="40"/>
      <c r="CD253" s="15"/>
      <c r="CE253" s="15"/>
      <c r="CF253" s="15"/>
      <c r="CG253" s="15"/>
      <c r="CH253" s="15"/>
      <c r="CI253" s="15"/>
      <c r="CJ253" s="15"/>
      <c r="CK253" s="15"/>
      <c r="CL253" s="15"/>
      <c r="CM253" s="15"/>
      <c r="CN253" s="15"/>
      <c r="CO253" s="15"/>
      <c r="CP253" s="15"/>
      <c r="CQ253" s="15"/>
    </row>
    <row r="254" spans="1:95" s="44" customFormat="1" hidden="1" x14ac:dyDescent="0.2">
      <c r="A254" s="15"/>
      <c r="B254" s="15"/>
      <c r="C254" s="15"/>
      <c r="D254" s="15"/>
      <c r="E254" s="15"/>
      <c r="F254" s="15"/>
      <c r="G254" s="15"/>
      <c r="H254" s="15"/>
      <c r="I254" s="19"/>
      <c r="J254" s="40"/>
      <c r="K254" s="40"/>
      <c r="L254" s="40"/>
      <c r="M254" s="40"/>
      <c r="N254" s="40"/>
      <c r="O254" s="40"/>
      <c r="P254" s="40"/>
      <c r="Q254" s="40"/>
      <c r="R254" s="58"/>
      <c r="S254" s="58"/>
      <c r="T254" s="40"/>
      <c r="W254" s="40"/>
      <c r="X254" s="40"/>
      <c r="Y254" s="40"/>
      <c r="Z254" s="40"/>
      <c r="AA254" s="40"/>
      <c r="AB254" s="40"/>
      <c r="AD254" s="40"/>
      <c r="AF254" s="40"/>
      <c r="AG254" s="40"/>
      <c r="AH254" s="40"/>
      <c r="AI254" s="40"/>
      <c r="AL254" s="40"/>
      <c r="AM254" s="40"/>
      <c r="AN254" s="40"/>
      <c r="AO254" s="40"/>
      <c r="AP254" s="40"/>
      <c r="AQ254" s="40"/>
      <c r="AR254" s="40"/>
      <c r="AS254" s="40"/>
      <c r="AT254" s="40"/>
      <c r="AU254" s="40"/>
      <c r="AV254" s="23"/>
      <c r="AY254" s="40"/>
      <c r="AZ254" s="40"/>
      <c r="BA254" s="40"/>
      <c r="BB254" s="40"/>
      <c r="BE254" s="40"/>
      <c r="BF254" s="40"/>
      <c r="BG254" s="40"/>
      <c r="BH254" s="40"/>
      <c r="BK254" s="40"/>
      <c r="BL254" s="40"/>
      <c r="BM254" s="40"/>
      <c r="BN254" s="40"/>
      <c r="BQ254" s="40"/>
      <c r="BR254" s="40"/>
      <c r="BS254" s="40"/>
      <c r="BT254" s="40"/>
      <c r="BV254" s="40"/>
      <c r="BW254" s="40"/>
      <c r="BX254" s="40"/>
      <c r="BY254" s="40"/>
      <c r="CA254" s="40"/>
      <c r="CB254" s="40"/>
      <c r="CC254" s="40"/>
      <c r="CD254" s="15"/>
      <c r="CE254" s="15"/>
      <c r="CF254" s="15"/>
      <c r="CG254" s="15"/>
      <c r="CH254" s="15"/>
      <c r="CI254" s="15"/>
      <c r="CJ254" s="15"/>
      <c r="CK254" s="15"/>
      <c r="CL254" s="15"/>
      <c r="CM254" s="15"/>
      <c r="CN254" s="15"/>
      <c r="CO254" s="15"/>
      <c r="CP254" s="15"/>
      <c r="CQ254" s="15"/>
    </row>
    <row r="255" spans="1:95" s="44" customFormat="1" hidden="1" x14ac:dyDescent="0.2">
      <c r="A255" s="15"/>
      <c r="B255" s="15"/>
      <c r="C255" s="15"/>
      <c r="D255" s="15"/>
      <c r="E255" s="15"/>
      <c r="F255" s="15"/>
      <c r="G255" s="15"/>
      <c r="H255" s="15"/>
      <c r="I255" s="19"/>
      <c r="J255" s="40"/>
      <c r="K255" s="40"/>
      <c r="L255" s="40"/>
      <c r="M255" s="40"/>
      <c r="N255" s="40"/>
      <c r="O255" s="40"/>
      <c r="P255" s="40"/>
      <c r="Q255" s="40"/>
      <c r="R255" s="58"/>
      <c r="S255" s="58"/>
      <c r="T255" s="40"/>
      <c r="W255" s="40"/>
      <c r="X255" s="40"/>
      <c r="Y255" s="40"/>
      <c r="Z255" s="40"/>
      <c r="AA255" s="40"/>
      <c r="AB255" s="40"/>
      <c r="AD255" s="40"/>
      <c r="AF255" s="40"/>
      <c r="AG255" s="40"/>
      <c r="AH255" s="40"/>
      <c r="AI255" s="40"/>
      <c r="AL255" s="40"/>
      <c r="AM255" s="40"/>
      <c r="AN255" s="40"/>
      <c r="AO255" s="40"/>
      <c r="AP255" s="40"/>
      <c r="AQ255" s="40"/>
      <c r="AR255" s="40"/>
      <c r="AS255" s="40"/>
      <c r="AT255" s="40"/>
      <c r="AU255" s="40"/>
      <c r="AV255" s="23"/>
      <c r="AY255" s="40"/>
      <c r="AZ255" s="40"/>
      <c r="BA255" s="40"/>
      <c r="BB255" s="40"/>
      <c r="BE255" s="40"/>
      <c r="BF255" s="40"/>
      <c r="BG255" s="40"/>
      <c r="BH255" s="40"/>
      <c r="BK255" s="40"/>
      <c r="BL255" s="40"/>
      <c r="BM255" s="40"/>
      <c r="BN255" s="40"/>
      <c r="BQ255" s="40"/>
      <c r="BR255" s="40"/>
      <c r="BS255" s="40"/>
      <c r="BT255" s="40"/>
      <c r="BV255" s="40"/>
      <c r="BW255" s="40"/>
      <c r="BX255" s="40"/>
      <c r="BY255" s="40"/>
      <c r="CA255" s="40"/>
      <c r="CB255" s="40"/>
      <c r="CC255" s="40"/>
      <c r="CD255" s="15"/>
      <c r="CE255" s="15"/>
      <c r="CF255" s="15"/>
      <c r="CG255" s="15"/>
      <c r="CH255" s="15"/>
      <c r="CI255" s="15"/>
      <c r="CJ255" s="15"/>
      <c r="CK255" s="15"/>
      <c r="CL255" s="15"/>
      <c r="CM255" s="15"/>
      <c r="CN255" s="15"/>
      <c r="CO255" s="15"/>
      <c r="CP255" s="15"/>
      <c r="CQ255" s="15"/>
    </row>
    <row r="256" spans="1:95" s="44" customFormat="1" hidden="1" x14ac:dyDescent="0.2">
      <c r="A256" s="15"/>
      <c r="B256" s="15"/>
      <c r="C256" s="15"/>
      <c r="D256" s="15"/>
      <c r="E256" s="15"/>
      <c r="F256" s="15"/>
      <c r="G256" s="15"/>
      <c r="H256" s="15"/>
      <c r="I256" s="19"/>
      <c r="J256" s="40"/>
      <c r="K256" s="40"/>
      <c r="L256" s="40"/>
      <c r="M256" s="40"/>
      <c r="N256" s="40"/>
      <c r="O256" s="40"/>
      <c r="P256" s="40"/>
      <c r="Q256" s="40"/>
      <c r="R256" s="58"/>
      <c r="S256" s="58"/>
      <c r="T256" s="40"/>
      <c r="W256" s="40"/>
      <c r="X256" s="40"/>
      <c r="Y256" s="40"/>
      <c r="Z256" s="40"/>
      <c r="AA256" s="40"/>
      <c r="AB256" s="40"/>
      <c r="AD256" s="40"/>
      <c r="AF256" s="40"/>
      <c r="AG256" s="40"/>
      <c r="AH256" s="40"/>
      <c r="AI256" s="40"/>
      <c r="AL256" s="40"/>
      <c r="AM256" s="40"/>
      <c r="AN256" s="40"/>
      <c r="AO256" s="40"/>
      <c r="AP256" s="40"/>
      <c r="AQ256" s="40"/>
      <c r="AR256" s="40"/>
      <c r="AS256" s="40"/>
      <c r="AT256" s="40"/>
      <c r="AU256" s="40"/>
      <c r="AV256" s="23"/>
      <c r="AY256" s="40"/>
      <c r="AZ256" s="40"/>
      <c r="BA256" s="40"/>
      <c r="BB256" s="40"/>
      <c r="BE256" s="40"/>
      <c r="BF256" s="40"/>
      <c r="BG256" s="40"/>
      <c r="BH256" s="40"/>
      <c r="BK256" s="40"/>
      <c r="BL256" s="40"/>
      <c r="BM256" s="40"/>
      <c r="BN256" s="40"/>
      <c r="BQ256" s="40"/>
      <c r="BR256" s="40"/>
      <c r="BS256" s="40"/>
      <c r="BT256" s="40"/>
      <c r="BV256" s="40"/>
      <c r="BW256" s="40"/>
      <c r="BX256" s="40"/>
      <c r="BY256" s="40"/>
      <c r="CA256" s="40"/>
      <c r="CB256" s="40"/>
      <c r="CC256" s="40"/>
      <c r="CD256" s="15"/>
      <c r="CE256" s="15"/>
      <c r="CF256" s="15"/>
      <c r="CG256" s="15"/>
      <c r="CH256" s="15"/>
      <c r="CI256" s="15"/>
      <c r="CJ256" s="15"/>
      <c r="CK256" s="15"/>
      <c r="CL256" s="15"/>
      <c r="CM256" s="15"/>
      <c r="CN256" s="15"/>
      <c r="CO256" s="15"/>
      <c r="CP256" s="15"/>
      <c r="CQ256" s="15"/>
    </row>
    <row r="257" spans="1:95" s="44" customFormat="1" hidden="1" x14ac:dyDescent="0.2">
      <c r="A257" s="15"/>
      <c r="B257" s="15"/>
      <c r="C257" s="15"/>
      <c r="D257" s="15"/>
      <c r="E257" s="15"/>
      <c r="F257" s="15"/>
      <c r="G257" s="15"/>
      <c r="H257" s="15"/>
      <c r="I257" s="19"/>
      <c r="J257" s="40"/>
      <c r="K257" s="40"/>
      <c r="L257" s="40"/>
      <c r="M257" s="40"/>
      <c r="N257" s="40"/>
      <c r="O257" s="40"/>
      <c r="P257" s="40"/>
      <c r="Q257" s="40"/>
      <c r="R257" s="58"/>
      <c r="S257" s="58"/>
      <c r="T257" s="40"/>
      <c r="W257" s="40"/>
      <c r="X257" s="40"/>
      <c r="Y257" s="40"/>
      <c r="Z257" s="40"/>
      <c r="AA257" s="40"/>
      <c r="AB257" s="40"/>
      <c r="AD257" s="40"/>
      <c r="AF257" s="40"/>
      <c r="AG257" s="40"/>
      <c r="AH257" s="40"/>
      <c r="AI257" s="40"/>
      <c r="AL257" s="40"/>
      <c r="AM257" s="40"/>
      <c r="AN257" s="40"/>
      <c r="AO257" s="40"/>
      <c r="AP257" s="40"/>
      <c r="AQ257" s="40"/>
      <c r="AR257" s="40"/>
      <c r="AS257" s="40"/>
      <c r="AT257" s="40"/>
      <c r="AU257" s="40"/>
      <c r="AV257" s="23"/>
      <c r="AY257" s="40"/>
      <c r="AZ257" s="40"/>
      <c r="BA257" s="40"/>
      <c r="BB257" s="40"/>
      <c r="BE257" s="40"/>
      <c r="BF257" s="40"/>
      <c r="BG257" s="40"/>
      <c r="BH257" s="40"/>
      <c r="BK257" s="40"/>
      <c r="BL257" s="40"/>
      <c r="BM257" s="40"/>
      <c r="BN257" s="40"/>
      <c r="BQ257" s="40"/>
      <c r="BR257" s="40"/>
      <c r="BS257" s="40"/>
      <c r="BT257" s="40"/>
      <c r="BV257" s="40"/>
      <c r="BW257" s="40"/>
      <c r="BX257" s="40"/>
      <c r="BY257" s="40"/>
      <c r="CA257" s="40"/>
      <c r="CB257" s="40"/>
      <c r="CC257" s="40"/>
      <c r="CD257" s="15"/>
      <c r="CE257" s="15"/>
      <c r="CF257" s="15"/>
      <c r="CG257" s="15"/>
      <c r="CH257" s="15"/>
      <c r="CI257" s="15"/>
      <c r="CJ257" s="15"/>
      <c r="CK257" s="15"/>
      <c r="CL257" s="15"/>
      <c r="CM257" s="15"/>
      <c r="CN257" s="15"/>
      <c r="CO257" s="15"/>
      <c r="CP257" s="15"/>
      <c r="CQ257" s="15"/>
    </row>
    <row r="258" spans="1:95" s="44" customFormat="1" hidden="1" x14ac:dyDescent="0.2">
      <c r="A258" s="15"/>
      <c r="B258" s="15"/>
      <c r="C258" s="15"/>
      <c r="D258" s="15"/>
      <c r="E258" s="15"/>
      <c r="F258" s="15"/>
      <c r="G258" s="15"/>
      <c r="H258" s="15"/>
      <c r="I258" s="19"/>
      <c r="J258" s="40"/>
      <c r="K258" s="40"/>
      <c r="L258" s="40"/>
      <c r="M258" s="40"/>
      <c r="N258" s="40"/>
      <c r="O258" s="40"/>
      <c r="P258" s="40"/>
      <c r="Q258" s="40"/>
      <c r="R258" s="58"/>
      <c r="S258" s="58"/>
      <c r="T258" s="40"/>
      <c r="W258" s="40"/>
      <c r="X258" s="40"/>
      <c r="Y258" s="40"/>
      <c r="Z258" s="40"/>
      <c r="AA258" s="40"/>
      <c r="AB258" s="40"/>
      <c r="AD258" s="40"/>
      <c r="AF258" s="40"/>
      <c r="AG258" s="40"/>
      <c r="AH258" s="40"/>
      <c r="AI258" s="40"/>
      <c r="AL258" s="40"/>
      <c r="AM258" s="40"/>
      <c r="AN258" s="40"/>
      <c r="AO258" s="40"/>
      <c r="AP258" s="40"/>
      <c r="AQ258" s="40"/>
      <c r="AR258" s="40"/>
      <c r="AS258" s="40"/>
      <c r="AT258" s="40"/>
      <c r="AU258" s="40"/>
      <c r="AV258" s="23"/>
      <c r="AY258" s="40"/>
      <c r="AZ258" s="40"/>
      <c r="BA258" s="40"/>
      <c r="BB258" s="40"/>
      <c r="BE258" s="40"/>
      <c r="BF258" s="40"/>
      <c r="BG258" s="40"/>
      <c r="BH258" s="40"/>
      <c r="BK258" s="40"/>
      <c r="BL258" s="40"/>
      <c r="BM258" s="40"/>
      <c r="BN258" s="40"/>
      <c r="BQ258" s="40"/>
      <c r="BR258" s="40"/>
      <c r="BS258" s="40"/>
      <c r="BT258" s="40"/>
      <c r="BV258" s="40"/>
      <c r="BW258" s="40"/>
      <c r="BX258" s="40"/>
      <c r="BY258" s="40"/>
      <c r="CA258" s="40"/>
      <c r="CB258" s="40"/>
      <c r="CC258" s="40"/>
      <c r="CD258" s="15"/>
      <c r="CE258" s="15"/>
      <c r="CF258" s="15"/>
      <c r="CG258" s="15"/>
      <c r="CH258" s="15"/>
      <c r="CI258" s="15"/>
      <c r="CJ258" s="15"/>
      <c r="CK258" s="15"/>
      <c r="CL258" s="15"/>
      <c r="CM258" s="15"/>
      <c r="CN258" s="15"/>
      <c r="CO258" s="15"/>
      <c r="CP258" s="15"/>
      <c r="CQ258" s="15"/>
    </row>
    <row r="259" spans="1:95" s="44" customFormat="1" hidden="1" x14ac:dyDescent="0.2">
      <c r="A259" s="15"/>
      <c r="B259" s="15"/>
      <c r="C259" s="15"/>
      <c r="D259" s="15"/>
      <c r="E259" s="15"/>
      <c r="F259" s="15"/>
      <c r="G259" s="15"/>
      <c r="H259" s="15"/>
      <c r="I259" s="19"/>
      <c r="J259" s="40"/>
      <c r="K259" s="40"/>
      <c r="L259" s="40"/>
      <c r="M259" s="40"/>
      <c r="N259" s="40"/>
      <c r="O259" s="40"/>
      <c r="P259" s="40"/>
      <c r="Q259" s="40"/>
      <c r="R259" s="58"/>
      <c r="S259" s="58"/>
      <c r="T259" s="40"/>
      <c r="W259" s="40"/>
      <c r="X259" s="40"/>
      <c r="Y259" s="40"/>
      <c r="Z259" s="40"/>
      <c r="AA259" s="40"/>
      <c r="AB259" s="40"/>
      <c r="AD259" s="40"/>
      <c r="AF259" s="40"/>
      <c r="AG259" s="40"/>
      <c r="AH259" s="40"/>
      <c r="AI259" s="40"/>
      <c r="AL259" s="40"/>
      <c r="AM259" s="40"/>
      <c r="AN259" s="40"/>
      <c r="AO259" s="40"/>
      <c r="AP259" s="40"/>
      <c r="AQ259" s="40"/>
      <c r="AR259" s="40"/>
      <c r="AS259" s="40"/>
      <c r="AT259" s="40"/>
      <c r="AU259" s="40"/>
      <c r="AV259" s="23"/>
      <c r="AY259" s="40"/>
      <c r="AZ259" s="40"/>
      <c r="BA259" s="40"/>
      <c r="BB259" s="40"/>
      <c r="BE259" s="40"/>
      <c r="BF259" s="40"/>
      <c r="BG259" s="40"/>
      <c r="BH259" s="40"/>
      <c r="BK259" s="40"/>
      <c r="BL259" s="40"/>
      <c r="BM259" s="40"/>
      <c r="BN259" s="40"/>
      <c r="BQ259" s="40"/>
      <c r="BR259" s="40"/>
      <c r="BS259" s="40"/>
      <c r="BT259" s="40"/>
      <c r="BV259" s="40"/>
      <c r="BW259" s="40"/>
      <c r="BX259" s="40"/>
      <c r="BY259" s="40"/>
      <c r="CA259" s="40"/>
      <c r="CB259" s="40"/>
      <c r="CC259" s="40"/>
      <c r="CD259" s="15"/>
      <c r="CE259" s="15"/>
      <c r="CF259" s="15"/>
      <c r="CG259" s="15"/>
      <c r="CH259" s="15"/>
      <c r="CI259" s="15"/>
      <c r="CJ259" s="15"/>
      <c r="CK259" s="15"/>
      <c r="CL259" s="15"/>
      <c r="CM259" s="15"/>
      <c r="CN259" s="15"/>
      <c r="CO259" s="15"/>
      <c r="CP259" s="15"/>
      <c r="CQ259" s="15"/>
    </row>
    <row r="260" spans="1:95" s="44" customFormat="1" hidden="1" x14ac:dyDescent="0.2">
      <c r="A260" s="15"/>
      <c r="B260" s="15"/>
      <c r="C260" s="15"/>
      <c r="D260" s="15"/>
      <c r="E260" s="15"/>
      <c r="F260" s="15"/>
      <c r="G260" s="15"/>
      <c r="H260" s="15"/>
      <c r="I260" s="19"/>
      <c r="J260" s="40"/>
      <c r="K260" s="40"/>
      <c r="L260" s="40"/>
      <c r="M260" s="40"/>
      <c r="N260" s="40"/>
      <c r="O260" s="40"/>
      <c r="P260" s="40"/>
      <c r="Q260" s="40"/>
      <c r="R260" s="58"/>
      <c r="S260" s="58"/>
      <c r="T260" s="40"/>
      <c r="W260" s="40"/>
      <c r="X260" s="40"/>
      <c r="Y260" s="40"/>
      <c r="Z260" s="40"/>
      <c r="AA260" s="40"/>
      <c r="AB260" s="40"/>
      <c r="AD260" s="40"/>
      <c r="AF260" s="40"/>
      <c r="AG260" s="40"/>
      <c r="AH260" s="40"/>
      <c r="AI260" s="40"/>
      <c r="AL260" s="40"/>
      <c r="AM260" s="40"/>
      <c r="AN260" s="40"/>
      <c r="AO260" s="40"/>
      <c r="AP260" s="40"/>
      <c r="AQ260" s="40"/>
      <c r="AR260" s="40"/>
      <c r="AS260" s="40"/>
      <c r="AT260" s="40"/>
      <c r="AU260" s="40"/>
      <c r="AV260" s="23"/>
      <c r="AY260" s="40"/>
      <c r="AZ260" s="40"/>
      <c r="BA260" s="40"/>
      <c r="BB260" s="40"/>
      <c r="BE260" s="40"/>
      <c r="BF260" s="40"/>
      <c r="BG260" s="40"/>
      <c r="BH260" s="40"/>
      <c r="BK260" s="40"/>
      <c r="BL260" s="40"/>
      <c r="BM260" s="40"/>
      <c r="BN260" s="40"/>
      <c r="BQ260" s="40"/>
      <c r="BR260" s="40"/>
      <c r="BS260" s="40"/>
      <c r="BT260" s="40"/>
      <c r="BV260" s="40"/>
      <c r="BW260" s="40"/>
      <c r="BX260" s="40"/>
      <c r="BY260" s="40"/>
      <c r="CA260" s="40"/>
      <c r="CB260" s="40"/>
      <c r="CC260" s="40"/>
      <c r="CD260" s="15"/>
      <c r="CE260" s="15"/>
      <c r="CF260" s="15"/>
      <c r="CG260" s="15"/>
      <c r="CH260" s="15"/>
      <c r="CI260" s="15"/>
      <c r="CJ260" s="15"/>
      <c r="CK260" s="15"/>
      <c r="CL260" s="15"/>
      <c r="CM260" s="15"/>
      <c r="CN260" s="15"/>
      <c r="CO260" s="15"/>
      <c r="CP260" s="15"/>
      <c r="CQ260" s="15"/>
    </row>
    <row r="261" spans="1:95" s="44" customFormat="1" hidden="1" x14ac:dyDescent="0.2">
      <c r="A261" s="15"/>
      <c r="B261" s="15"/>
      <c r="C261" s="15"/>
      <c r="D261" s="15"/>
      <c r="E261" s="15"/>
      <c r="F261" s="15"/>
      <c r="G261" s="15"/>
      <c r="H261" s="15"/>
      <c r="I261" s="19"/>
      <c r="J261" s="40"/>
      <c r="K261" s="40"/>
      <c r="L261" s="40"/>
      <c r="M261" s="40"/>
      <c r="N261" s="40"/>
      <c r="O261" s="40"/>
      <c r="P261" s="40"/>
      <c r="Q261" s="40"/>
      <c r="R261" s="58"/>
      <c r="S261" s="58"/>
      <c r="T261" s="40"/>
      <c r="W261" s="40"/>
      <c r="X261" s="40"/>
      <c r="Y261" s="40"/>
      <c r="Z261" s="40"/>
      <c r="AA261" s="40"/>
      <c r="AB261" s="40"/>
      <c r="AD261" s="40"/>
      <c r="AF261" s="40"/>
      <c r="AG261" s="40"/>
      <c r="AH261" s="40"/>
      <c r="AI261" s="40"/>
      <c r="AL261" s="40"/>
      <c r="AM261" s="40"/>
      <c r="AN261" s="40"/>
      <c r="AO261" s="40"/>
      <c r="AP261" s="40"/>
      <c r="AQ261" s="40"/>
      <c r="AR261" s="40"/>
      <c r="AS261" s="40"/>
      <c r="AT261" s="40"/>
      <c r="AU261" s="40"/>
      <c r="AV261" s="23"/>
      <c r="AY261" s="40"/>
      <c r="AZ261" s="40"/>
      <c r="BA261" s="40"/>
      <c r="BB261" s="40"/>
      <c r="BE261" s="40"/>
      <c r="BF261" s="40"/>
      <c r="BG261" s="40"/>
      <c r="BH261" s="40"/>
      <c r="BK261" s="40"/>
      <c r="BL261" s="40"/>
      <c r="BM261" s="40"/>
      <c r="BN261" s="40"/>
      <c r="BQ261" s="40"/>
      <c r="BR261" s="40"/>
      <c r="BS261" s="40"/>
      <c r="BT261" s="40"/>
      <c r="BV261" s="40"/>
      <c r="BW261" s="40"/>
      <c r="BX261" s="40"/>
      <c r="BY261" s="40"/>
      <c r="CA261" s="40"/>
      <c r="CB261" s="40"/>
      <c r="CC261" s="40"/>
      <c r="CD261" s="15"/>
      <c r="CE261" s="15"/>
      <c r="CF261" s="15"/>
      <c r="CG261" s="15"/>
      <c r="CH261" s="15"/>
      <c r="CI261" s="15"/>
      <c r="CJ261" s="15"/>
      <c r="CK261" s="15"/>
      <c r="CL261" s="15"/>
      <c r="CM261" s="15"/>
      <c r="CN261" s="15"/>
      <c r="CO261" s="15"/>
      <c r="CP261" s="15"/>
      <c r="CQ261" s="15"/>
    </row>
    <row r="262" spans="1:95" s="44" customFormat="1" hidden="1" x14ac:dyDescent="0.2">
      <c r="A262" s="15"/>
      <c r="B262" s="15"/>
      <c r="C262" s="15"/>
      <c r="D262" s="15"/>
      <c r="E262" s="15"/>
      <c r="F262" s="15"/>
      <c r="G262" s="15"/>
      <c r="H262" s="15"/>
      <c r="I262" s="19"/>
      <c r="J262" s="40"/>
      <c r="K262" s="40"/>
      <c r="L262" s="40"/>
      <c r="M262" s="40"/>
      <c r="N262" s="40"/>
      <c r="O262" s="40"/>
      <c r="P262" s="40"/>
      <c r="Q262" s="40"/>
      <c r="R262" s="58"/>
      <c r="S262" s="58"/>
      <c r="T262" s="40"/>
      <c r="W262" s="40"/>
      <c r="X262" s="40"/>
      <c r="Y262" s="40"/>
      <c r="Z262" s="40"/>
      <c r="AA262" s="40"/>
      <c r="AB262" s="40"/>
      <c r="AD262" s="40"/>
      <c r="AF262" s="40"/>
      <c r="AG262" s="40"/>
      <c r="AH262" s="40"/>
      <c r="AI262" s="40"/>
      <c r="AL262" s="40"/>
      <c r="AM262" s="40"/>
      <c r="AN262" s="40"/>
      <c r="AO262" s="40"/>
      <c r="AP262" s="40"/>
      <c r="AQ262" s="40"/>
      <c r="AR262" s="40"/>
      <c r="AS262" s="40"/>
      <c r="AT262" s="40"/>
      <c r="AU262" s="40"/>
      <c r="AV262" s="23"/>
      <c r="AY262" s="40"/>
      <c r="AZ262" s="40"/>
      <c r="BA262" s="40"/>
      <c r="BB262" s="40"/>
      <c r="BE262" s="40"/>
      <c r="BF262" s="40"/>
      <c r="BG262" s="40"/>
      <c r="BH262" s="40"/>
      <c r="BK262" s="40"/>
      <c r="BL262" s="40"/>
      <c r="BM262" s="40"/>
      <c r="BN262" s="40"/>
      <c r="BQ262" s="40"/>
      <c r="BR262" s="40"/>
      <c r="BS262" s="40"/>
      <c r="BT262" s="40"/>
      <c r="BV262" s="40"/>
      <c r="BW262" s="40"/>
      <c r="BX262" s="40"/>
      <c r="BY262" s="40"/>
      <c r="CA262" s="40"/>
      <c r="CB262" s="40"/>
      <c r="CC262" s="40"/>
      <c r="CD262" s="15"/>
      <c r="CE262" s="15"/>
      <c r="CF262" s="15"/>
      <c r="CG262" s="15"/>
      <c r="CH262" s="15"/>
      <c r="CI262" s="15"/>
      <c r="CJ262" s="15"/>
      <c r="CK262" s="15"/>
      <c r="CL262" s="15"/>
      <c r="CM262" s="15"/>
      <c r="CN262" s="15"/>
      <c r="CO262" s="15"/>
      <c r="CP262" s="15"/>
      <c r="CQ262" s="15"/>
    </row>
    <row r="263" spans="1:95" s="44" customFormat="1" hidden="1" x14ac:dyDescent="0.2">
      <c r="A263" s="15"/>
      <c r="B263" s="15"/>
      <c r="C263" s="15"/>
      <c r="D263" s="15"/>
      <c r="E263" s="15"/>
      <c r="F263" s="15"/>
      <c r="G263" s="15"/>
      <c r="H263" s="15"/>
      <c r="I263" s="19"/>
      <c r="J263" s="40"/>
      <c r="K263" s="40"/>
      <c r="L263" s="40"/>
      <c r="M263" s="40"/>
      <c r="N263" s="40"/>
      <c r="O263" s="40"/>
      <c r="P263" s="40"/>
      <c r="Q263" s="40"/>
      <c r="R263" s="58"/>
      <c r="S263" s="58"/>
      <c r="T263" s="40"/>
      <c r="W263" s="40"/>
      <c r="X263" s="40"/>
      <c r="Y263" s="40"/>
      <c r="Z263" s="40"/>
      <c r="AA263" s="40"/>
      <c r="AB263" s="40"/>
      <c r="AD263" s="40"/>
      <c r="AF263" s="40"/>
      <c r="AG263" s="40"/>
      <c r="AH263" s="40"/>
      <c r="AI263" s="40"/>
      <c r="AL263" s="40"/>
      <c r="AM263" s="40"/>
      <c r="AN263" s="40"/>
      <c r="AO263" s="40"/>
      <c r="AP263" s="40"/>
      <c r="AQ263" s="40"/>
      <c r="AR263" s="40"/>
      <c r="AS263" s="40"/>
      <c r="AT263" s="40"/>
      <c r="AU263" s="40"/>
      <c r="AV263" s="23"/>
      <c r="AY263" s="40"/>
      <c r="AZ263" s="40"/>
      <c r="BA263" s="40"/>
      <c r="BB263" s="40"/>
      <c r="BE263" s="40"/>
      <c r="BF263" s="40"/>
      <c r="BG263" s="40"/>
      <c r="BH263" s="40"/>
      <c r="BK263" s="40"/>
      <c r="BL263" s="40"/>
      <c r="BM263" s="40"/>
      <c r="BN263" s="40"/>
      <c r="BQ263" s="40"/>
      <c r="BR263" s="40"/>
      <c r="BS263" s="40"/>
      <c r="BT263" s="40"/>
      <c r="BV263" s="40"/>
      <c r="BW263" s="40"/>
      <c r="BX263" s="40"/>
      <c r="BY263" s="40"/>
      <c r="CA263" s="40"/>
      <c r="CB263" s="40"/>
      <c r="CC263" s="40"/>
      <c r="CD263" s="15"/>
      <c r="CE263" s="15"/>
      <c r="CF263" s="15"/>
      <c r="CG263" s="15"/>
      <c r="CH263" s="15"/>
      <c r="CI263" s="15"/>
      <c r="CJ263" s="15"/>
      <c r="CK263" s="15"/>
      <c r="CL263" s="15"/>
      <c r="CM263" s="15"/>
      <c r="CN263" s="15"/>
      <c r="CO263" s="15"/>
      <c r="CP263" s="15"/>
      <c r="CQ263" s="15"/>
    </row>
    <row r="264" spans="1:95" s="44" customFormat="1" hidden="1" x14ac:dyDescent="0.2">
      <c r="A264" s="15"/>
      <c r="B264" s="15"/>
      <c r="C264" s="15"/>
      <c r="D264" s="15"/>
      <c r="E264" s="15"/>
      <c r="F264" s="15"/>
      <c r="G264" s="15"/>
      <c r="H264" s="15"/>
      <c r="I264" s="19"/>
      <c r="J264" s="40"/>
      <c r="K264" s="40"/>
      <c r="L264" s="40"/>
      <c r="M264" s="40"/>
      <c r="N264" s="40"/>
      <c r="O264" s="40"/>
      <c r="P264" s="40"/>
      <c r="Q264" s="40"/>
      <c r="R264" s="58"/>
      <c r="S264" s="58"/>
      <c r="T264" s="40"/>
      <c r="W264" s="40"/>
      <c r="X264" s="40"/>
      <c r="Y264" s="40"/>
      <c r="Z264" s="40"/>
      <c r="AA264" s="40"/>
      <c r="AB264" s="40"/>
      <c r="AD264" s="40"/>
      <c r="AF264" s="40"/>
      <c r="AG264" s="40"/>
      <c r="AH264" s="40"/>
      <c r="AI264" s="40"/>
      <c r="AL264" s="40"/>
      <c r="AM264" s="40"/>
      <c r="AN264" s="40"/>
      <c r="AO264" s="40"/>
      <c r="AP264" s="40"/>
      <c r="AQ264" s="40"/>
      <c r="AR264" s="40"/>
      <c r="AS264" s="40"/>
      <c r="AT264" s="40"/>
      <c r="AU264" s="40"/>
      <c r="AV264" s="23"/>
      <c r="AY264" s="40"/>
      <c r="AZ264" s="40"/>
      <c r="BA264" s="40"/>
      <c r="BB264" s="40"/>
      <c r="BE264" s="40"/>
      <c r="BF264" s="40"/>
      <c r="BG264" s="40"/>
      <c r="BH264" s="40"/>
      <c r="BK264" s="40"/>
      <c r="BL264" s="40"/>
      <c r="BM264" s="40"/>
      <c r="BN264" s="40"/>
      <c r="BQ264" s="40"/>
      <c r="BR264" s="40"/>
      <c r="BS264" s="40"/>
      <c r="BT264" s="40"/>
      <c r="BV264" s="40"/>
      <c r="BW264" s="40"/>
      <c r="BX264" s="40"/>
      <c r="BY264" s="40"/>
      <c r="CA264" s="40"/>
      <c r="CB264" s="40"/>
      <c r="CC264" s="40"/>
      <c r="CD264" s="15"/>
      <c r="CE264" s="15"/>
      <c r="CF264" s="15"/>
      <c r="CG264" s="15"/>
      <c r="CH264" s="15"/>
      <c r="CI264" s="15"/>
      <c r="CJ264" s="15"/>
      <c r="CK264" s="15"/>
      <c r="CL264" s="15"/>
      <c r="CM264" s="15"/>
      <c r="CN264" s="15"/>
      <c r="CO264" s="15"/>
      <c r="CP264" s="15"/>
      <c r="CQ264" s="15"/>
    </row>
    <row r="265" spans="1:95" s="44" customFormat="1" hidden="1" x14ac:dyDescent="0.2">
      <c r="A265" s="15"/>
      <c r="B265" s="15"/>
      <c r="C265" s="15"/>
      <c r="D265" s="15"/>
      <c r="E265" s="15"/>
      <c r="F265" s="15"/>
      <c r="G265" s="15"/>
      <c r="H265" s="15"/>
      <c r="I265" s="19"/>
      <c r="J265" s="40"/>
      <c r="K265" s="40"/>
      <c r="L265" s="40"/>
      <c r="M265" s="40"/>
      <c r="N265" s="40"/>
      <c r="O265" s="40"/>
      <c r="P265" s="40"/>
      <c r="Q265" s="40"/>
      <c r="R265" s="58"/>
      <c r="S265" s="58"/>
      <c r="T265" s="40"/>
      <c r="W265" s="40"/>
      <c r="X265" s="40"/>
      <c r="Y265" s="40"/>
      <c r="Z265" s="40"/>
      <c r="AA265" s="40"/>
      <c r="AB265" s="40"/>
      <c r="AD265" s="40"/>
      <c r="AF265" s="40"/>
      <c r="AG265" s="40"/>
      <c r="AH265" s="40"/>
      <c r="AI265" s="40"/>
      <c r="AL265" s="40"/>
      <c r="AM265" s="40"/>
      <c r="AN265" s="40"/>
      <c r="AO265" s="40"/>
      <c r="AP265" s="40"/>
      <c r="AQ265" s="40"/>
      <c r="AR265" s="40"/>
      <c r="AS265" s="40"/>
      <c r="AT265" s="40"/>
      <c r="AU265" s="40"/>
      <c r="AV265" s="23"/>
      <c r="AY265" s="40"/>
      <c r="AZ265" s="40"/>
      <c r="BA265" s="40"/>
      <c r="BB265" s="40"/>
      <c r="BE265" s="40"/>
      <c r="BF265" s="40"/>
      <c r="BG265" s="40"/>
      <c r="BH265" s="40"/>
      <c r="BK265" s="40"/>
      <c r="BL265" s="40"/>
      <c r="BM265" s="40"/>
      <c r="BN265" s="40"/>
      <c r="BQ265" s="40"/>
      <c r="BR265" s="40"/>
      <c r="BS265" s="40"/>
      <c r="BT265" s="40"/>
      <c r="BV265" s="40"/>
      <c r="BW265" s="40"/>
      <c r="BX265" s="40"/>
      <c r="BY265" s="40"/>
      <c r="CA265" s="40"/>
      <c r="CB265" s="40"/>
      <c r="CC265" s="40"/>
      <c r="CD265" s="15"/>
      <c r="CE265" s="15"/>
      <c r="CF265" s="15"/>
      <c r="CG265" s="15"/>
      <c r="CH265" s="15"/>
      <c r="CI265" s="15"/>
      <c r="CJ265" s="15"/>
      <c r="CK265" s="15"/>
      <c r="CL265" s="15"/>
      <c r="CM265" s="15"/>
      <c r="CN265" s="15"/>
      <c r="CO265" s="15"/>
      <c r="CP265" s="15"/>
      <c r="CQ265" s="15"/>
    </row>
    <row r="266" spans="1:95" s="44" customFormat="1" hidden="1" x14ac:dyDescent="0.2">
      <c r="A266" s="15"/>
      <c r="B266" s="15"/>
      <c r="C266" s="15"/>
      <c r="D266" s="15"/>
      <c r="E266" s="15"/>
      <c r="F266" s="15"/>
      <c r="G266" s="15"/>
      <c r="H266" s="15"/>
      <c r="I266" s="19"/>
      <c r="J266" s="40"/>
      <c r="K266" s="40"/>
      <c r="L266" s="40"/>
      <c r="M266" s="40"/>
      <c r="N266" s="40"/>
      <c r="O266" s="40"/>
      <c r="P266" s="40"/>
      <c r="Q266" s="40"/>
      <c r="R266" s="58"/>
      <c r="S266" s="58"/>
      <c r="T266" s="40"/>
      <c r="W266" s="40"/>
      <c r="X266" s="40"/>
      <c r="Y266" s="40"/>
      <c r="Z266" s="40"/>
      <c r="AA266" s="40"/>
      <c r="AB266" s="40"/>
      <c r="AD266" s="40"/>
      <c r="AF266" s="40"/>
      <c r="AG266" s="40"/>
      <c r="AH266" s="40"/>
      <c r="AI266" s="40"/>
      <c r="AL266" s="40"/>
      <c r="AM266" s="40"/>
      <c r="AN266" s="40"/>
      <c r="AO266" s="40"/>
      <c r="AP266" s="40"/>
      <c r="AQ266" s="40"/>
      <c r="AR266" s="40"/>
      <c r="AS266" s="40"/>
      <c r="AT266" s="40"/>
      <c r="AU266" s="40"/>
      <c r="AV266" s="23"/>
      <c r="AY266" s="40"/>
      <c r="AZ266" s="40"/>
      <c r="BA266" s="40"/>
      <c r="BB266" s="40"/>
      <c r="BE266" s="40"/>
      <c r="BF266" s="40"/>
      <c r="BG266" s="40"/>
      <c r="BH266" s="40"/>
      <c r="BK266" s="40"/>
      <c r="BL266" s="40"/>
      <c r="BM266" s="40"/>
      <c r="BN266" s="40"/>
      <c r="BQ266" s="40"/>
      <c r="BR266" s="40"/>
      <c r="BS266" s="40"/>
      <c r="BT266" s="40"/>
      <c r="BV266" s="40"/>
      <c r="BW266" s="40"/>
      <c r="BX266" s="40"/>
      <c r="BY266" s="40"/>
      <c r="CA266" s="40"/>
      <c r="CB266" s="40"/>
      <c r="CC266" s="40"/>
      <c r="CD266" s="15"/>
      <c r="CE266" s="15"/>
      <c r="CF266" s="15"/>
      <c r="CG266" s="15"/>
      <c r="CH266" s="15"/>
      <c r="CI266" s="15"/>
      <c r="CJ266" s="15"/>
      <c r="CK266" s="15"/>
      <c r="CL266" s="15"/>
      <c r="CM266" s="15"/>
      <c r="CN266" s="15"/>
      <c r="CO266" s="15"/>
      <c r="CP266" s="15"/>
      <c r="CQ266" s="15"/>
    </row>
    <row r="267" spans="1:95" s="44" customFormat="1" hidden="1" x14ac:dyDescent="0.2">
      <c r="A267" s="15"/>
      <c r="B267" s="15"/>
      <c r="C267" s="15"/>
      <c r="D267" s="15"/>
      <c r="E267" s="15"/>
      <c r="F267" s="15"/>
      <c r="G267" s="15"/>
      <c r="H267" s="15"/>
      <c r="I267" s="19"/>
      <c r="J267" s="40"/>
      <c r="K267" s="40"/>
      <c r="L267" s="40"/>
      <c r="M267" s="40"/>
      <c r="N267" s="40"/>
      <c r="O267" s="40"/>
      <c r="P267" s="40"/>
      <c r="Q267" s="40"/>
      <c r="R267" s="58"/>
      <c r="S267" s="58"/>
      <c r="T267" s="40"/>
      <c r="W267" s="40"/>
      <c r="X267" s="40"/>
      <c r="Y267" s="40"/>
      <c r="Z267" s="40"/>
      <c r="AA267" s="40"/>
      <c r="AB267" s="40"/>
      <c r="AD267" s="40"/>
      <c r="AF267" s="40"/>
      <c r="AG267" s="40"/>
      <c r="AH267" s="40"/>
      <c r="AI267" s="40"/>
      <c r="AL267" s="40"/>
      <c r="AM267" s="40"/>
      <c r="AN267" s="40"/>
      <c r="AO267" s="40"/>
      <c r="AP267" s="40"/>
      <c r="AQ267" s="40"/>
      <c r="AR267" s="40"/>
      <c r="AS267" s="40"/>
      <c r="AT267" s="40"/>
      <c r="AU267" s="40"/>
      <c r="AV267" s="23"/>
      <c r="AY267" s="40"/>
      <c r="AZ267" s="40"/>
      <c r="BA267" s="40"/>
      <c r="BB267" s="40"/>
      <c r="BE267" s="40"/>
      <c r="BF267" s="40"/>
      <c r="BG267" s="40"/>
      <c r="BH267" s="40"/>
      <c r="BK267" s="40"/>
      <c r="BL267" s="40"/>
      <c r="BM267" s="40"/>
      <c r="BN267" s="40"/>
      <c r="BQ267" s="40"/>
      <c r="BR267" s="40"/>
      <c r="BS267" s="40"/>
      <c r="BT267" s="40"/>
      <c r="BV267" s="40"/>
      <c r="BW267" s="40"/>
      <c r="BX267" s="40"/>
      <c r="BY267" s="40"/>
      <c r="CA267" s="40"/>
      <c r="CB267" s="40"/>
      <c r="CC267" s="40"/>
      <c r="CD267" s="15"/>
      <c r="CE267" s="15"/>
      <c r="CF267" s="15"/>
      <c r="CG267" s="15"/>
      <c r="CH267" s="15"/>
      <c r="CI267" s="15"/>
      <c r="CJ267" s="15"/>
      <c r="CK267" s="15"/>
      <c r="CL267" s="15"/>
      <c r="CM267" s="15"/>
      <c r="CN267" s="15"/>
      <c r="CO267" s="15"/>
      <c r="CP267" s="15"/>
      <c r="CQ267" s="15"/>
    </row>
    <row r="268" spans="1:95" s="44" customFormat="1" hidden="1" x14ac:dyDescent="0.2">
      <c r="A268" s="15"/>
      <c r="B268" s="15"/>
      <c r="C268" s="15"/>
      <c r="D268" s="15"/>
      <c r="E268" s="15"/>
      <c r="F268" s="15"/>
      <c r="G268" s="15"/>
      <c r="H268" s="15"/>
      <c r="I268" s="19"/>
      <c r="J268" s="40"/>
      <c r="K268" s="40"/>
      <c r="L268" s="40"/>
      <c r="M268" s="40"/>
      <c r="N268" s="40"/>
      <c r="O268" s="40"/>
      <c r="P268" s="40"/>
      <c r="Q268" s="40"/>
      <c r="R268" s="58"/>
      <c r="S268" s="58"/>
      <c r="T268" s="40"/>
      <c r="W268" s="40"/>
      <c r="X268" s="40"/>
      <c r="Y268" s="40"/>
      <c r="Z268" s="40"/>
      <c r="AA268" s="40"/>
      <c r="AB268" s="40"/>
      <c r="AD268" s="40"/>
      <c r="AF268" s="40"/>
      <c r="AG268" s="40"/>
      <c r="AH268" s="40"/>
      <c r="AI268" s="40"/>
      <c r="AL268" s="40"/>
      <c r="AM268" s="40"/>
      <c r="AN268" s="40"/>
      <c r="AO268" s="40"/>
      <c r="AP268" s="40"/>
      <c r="AQ268" s="40"/>
      <c r="AR268" s="40"/>
      <c r="AS268" s="40"/>
      <c r="AT268" s="40"/>
      <c r="AU268" s="40"/>
      <c r="AV268" s="23"/>
      <c r="AY268" s="40"/>
      <c r="AZ268" s="40"/>
      <c r="BA268" s="40"/>
      <c r="BB268" s="40"/>
      <c r="BE268" s="40"/>
      <c r="BF268" s="40"/>
      <c r="BG268" s="40"/>
      <c r="BH268" s="40"/>
      <c r="BK268" s="40"/>
      <c r="BL268" s="40"/>
      <c r="BM268" s="40"/>
      <c r="BN268" s="40"/>
      <c r="BQ268" s="40"/>
      <c r="BR268" s="40"/>
      <c r="BS268" s="40"/>
      <c r="BT268" s="40"/>
      <c r="BV268" s="40"/>
      <c r="BW268" s="40"/>
      <c r="BX268" s="40"/>
      <c r="BY268" s="40"/>
      <c r="CA268" s="40"/>
      <c r="CB268" s="40"/>
      <c r="CC268" s="40"/>
      <c r="CD268" s="15"/>
      <c r="CE268" s="15"/>
      <c r="CF268" s="15"/>
      <c r="CG268" s="15"/>
      <c r="CH268" s="15"/>
      <c r="CI268" s="15"/>
      <c r="CJ268" s="15"/>
      <c r="CK268" s="15"/>
      <c r="CL268" s="15"/>
      <c r="CM268" s="15"/>
      <c r="CN268" s="15"/>
      <c r="CO268" s="15"/>
      <c r="CP268" s="15"/>
      <c r="CQ268" s="15"/>
    </row>
    <row r="269" spans="1:95" s="44" customFormat="1" hidden="1" x14ac:dyDescent="0.2">
      <c r="A269" s="15"/>
      <c r="B269" s="15"/>
      <c r="C269" s="15"/>
      <c r="D269" s="15"/>
      <c r="E269" s="15"/>
      <c r="F269" s="15"/>
      <c r="G269" s="15"/>
      <c r="H269" s="15"/>
      <c r="I269" s="19"/>
      <c r="J269" s="40"/>
      <c r="K269" s="40"/>
      <c r="L269" s="40"/>
      <c r="M269" s="40"/>
      <c r="N269" s="40"/>
      <c r="O269" s="40"/>
      <c r="P269" s="40"/>
      <c r="Q269" s="40"/>
      <c r="R269" s="58"/>
      <c r="S269" s="58"/>
      <c r="T269" s="40"/>
      <c r="W269" s="40"/>
      <c r="X269" s="40"/>
      <c r="Y269" s="40"/>
      <c r="Z269" s="40"/>
      <c r="AA269" s="40"/>
      <c r="AB269" s="40"/>
      <c r="AD269" s="40"/>
      <c r="AF269" s="40"/>
      <c r="AG269" s="40"/>
      <c r="AH269" s="40"/>
      <c r="AI269" s="40"/>
      <c r="AL269" s="40"/>
      <c r="AM269" s="40"/>
      <c r="AN269" s="40"/>
      <c r="AO269" s="40"/>
      <c r="AP269" s="40"/>
      <c r="AQ269" s="40"/>
      <c r="AR269" s="40"/>
      <c r="AS269" s="40"/>
      <c r="AT269" s="40"/>
      <c r="AU269" s="40"/>
      <c r="AV269" s="23"/>
      <c r="AY269" s="40"/>
      <c r="AZ269" s="40"/>
      <c r="BA269" s="40"/>
      <c r="BB269" s="40"/>
      <c r="BE269" s="40"/>
      <c r="BF269" s="40"/>
      <c r="BG269" s="40"/>
      <c r="BH269" s="40"/>
      <c r="BK269" s="40"/>
      <c r="BL269" s="40"/>
      <c r="BM269" s="40"/>
      <c r="BN269" s="40"/>
      <c r="BQ269" s="40"/>
      <c r="BR269" s="40"/>
      <c r="BS269" s="40"/>
      <c r="BT269" s="40"/>
      <c r="BV269" s="40"/>
      <c r="BW269" s="40"/>
      <c r="BX269" s="40"/>
      <c r="BY269" s="40"/>
      <c r="CA269" s="40"/>
      <c r="CB269" s="40"/>
      <c r="CC269" s="40"/>
      <c r="CD269" s="15"/>
      <c r="CE269" s="15"/>
      <c r="CF269" s="15"/>
      <c r="CG269" s="15"/>
      <c r="CH269" s="15"/>
      <c r="CI269" s="15"/>
      <c r="CJ269" s="15"/>
      <c r="CK269" s="15"/>
      <c r="CL269" s="15"/>
      <c r="CM269" s="15"/>
      <c r="CN269" s="15"/>
      <c r="CO269" s="15"/>
      <c r="CP269" s="15"/>
      <c r="CQ269" s="15"/>
    </row>
    <row r="270" spans="1:95" s="44" customFormat="1" hidden="1" x14ac:dyDescent="0.2">
      <c r="A270" s="15"/>
      <c r="B270" s="15"/>
      <c r="C270" s="15"/>
      <c r="D270" s="15"/>
      <c r="E270" s="15"/>
      <c r="F270" s="15"/>
      <c r="G270" s="15"/>
      <c r="H270" s="15"/>
      <c r="I270" s="19"/>
      <c r="J270" s="40"/>
      <c r="K270" s="40"/>
      <c r="L270" s="40"/>
      <c r="M270" s="40"/>
      <c r="N270" s="40"/>
      <c r="O270" s="40"/>
      <c r="P270" s="40"/>
      <c r="Q270" s="40"/>
      <c r="R270" s="58"/>
      <c r="S270" s="58"/>
      <c r="T270" s="40"/>
      <c r="W270" s="40"/>
      <c r="X270" s="40"/>
      <c r="Y270" s="40"/>
      <c r="Z270" s="40"/>
      <c r="AA270" s="40"/>
      <c r="AB270" s="40"/>
      <c r="AD270" s="40"/>
      <c r="AF270" s="40"/>
      <c r="AG270" s="40"/>
      <c r="AH270" s="40"/>
      <c r="AI270" s="40"/>
      <c r="AL270" s="40"/>
      <c r="AM270" s="40"/>
      <c r="AN270" s="40"/>
      <c r="AO270" s="40"/>
      <c r="AP270" s="40"/>
      <c r="AQ270" s="40"/>
      <c r="AR270" s="40"/>
      <c r="AS270" s="40"/>
      <c r="AT270" s="40"/>
      <c r="AU270" s="40"/>
      <c r="AV270" s="23"/>
      <c r="AY270" s="40"/>
      <c r="AZ270" s="40"/>
      <c r="BA270" s="40"/>
      <c r="BB270" s="40"/>
      <c r="BE270" s="40"/>
      <c r="BF270" s="40"/>
      <c r="BG270" s="40"/>
      <c r="BH270" s="40"/>
      <c r="BK270" s="40"/>
      <c r="BL270" s="40"/>
      <c r="BM270" s="40"/>
      <c r="BN270" s="40"/>
      <c r="BQ270" s="40"/>
      <c r="BR270" s="40"/>
      <c r="BS270" s="40"/>
      <c r="BT270" s="40"/>
      <c r="BV270" s="40"/>
      <c r="BW270" s="40"/>
      <c r="BX270" s="40"/>
      <c r="BY270" s="40"/>
      <c r="CA270" s="40"/>
      <c r="CB270" s="40"/>
      <c r="CC270" s="40"/>
      <c r="CD270" s="15"/>
      <c r="CE270" s="15"/>
      <c r="CF270" s="15"/>
      <c r="CG270" s="15"/>
      <c r="CH270" s="15"/>
      <c r="CI270" s="15"/>
      <c r="CJ270" s="15"/>
      <c r="CK270" s="15"/>
      <c r="CL270" s="15"/>
      <c r="CM270" s="15"/>
      <c r="CN270" s="15"/>
      <c r="CO270" s="15"/>
      <c r="CP270" s="15"/>
      <c r="CQ270" s="15"/>
    </row>
    <row r="271" spans="1:95" s="44" customFormat="1" hidden="1" x14ac:dyDescent="0.2">
      <c r="A271" s="15"/>
      <c r="B271" s="15"/>
      <c r="C271" s="15"/>
      <c r="D271" s="15"/>
      <c r="E271" s="15"/>
      <c r="F271" s="15"/>
      <c r="G271" s="15"/>
      <c r="H271" s="15"/>
      <c r="I271" s="19"/>
      <c r="J271" s="40"/>
      <c r="K271" s="40"/>
      <c r="L271" s="40"/>
      <c r="M271" s="40"/>
      <c r="N271" s="40"/>
      <c r="O271" s="40"/>
      <c r="P271" s="40"/>
      <c r="Q271" s="40"/>
      <c r="R271" s="58"/>
      <c r="S271" s="58"/>
      <c r="T271" s="40"/>
      <c r="W271" s="40"/>
      <c r="X271" s="40"/>
      <c r="Y271" s="40"/>
      <c r="Z271" s="40"/>
      <c r="AA271" s="40"/>
      <c r="AB271" s="40"/>
      <c r="AD271" s="40"/>
      <c r="AF271" s="40"/>
      <c r="AG271" s="40"/>
      <c r="AH271" s="40"/>
      <c r="AI271" s="40"/>
      <c r="AL271" s="40"/>
      <c r="AM271" s="40"/>
      <c r="AN271" s="40"/>
      <c r="AO271" s="40"/>
      <c r="AP271" s="40"/>
      <c r="AQ271" s="40"/>
      <c r="AR271" s="40"/>
      <c r="AS271" s="40"/>
      <c r="AT271" s="40"/>
      <c r="AU271" s="40"/>
      <c r="AV271" s="23"/>
      <c r="AY271" s="40"/>
      <c r="AZ271" s="40"/>
      <c r="BA271" s="40"/>
      <c r="BB271" s="40"/>
      <c r="BE271" s="40"/>
      <c r="BF271" s="40"/>
      <c r="BG271" s="40"/>
      <c r="BH271" s="40"/>
      <c r="BK271" s="40"/>
      <c r="BL271" s="40"/>
      <c r="BM271" s="40"/>
      <c r="BN271" s="40"/>
      <c r="BQ271" s="40"/>
      <c r="BR271" s="40"/>
      <c r="BS271" s="40"/>
      <c r="BT271" s="40"/>
      <c r="BV271" s="40"/>
      <c r="BW271" s="40"/>
      <c r="BX271" s="40"/>
      <c r="BY271" s="40"/>
      <c r="CA271" s="40"/>
      <c r="CB271" s="40"/>
      <c r="CC271" s="40"/>
      <c r="CD271" s="15"/>
      <c r="CE271" s="15"/>
      <c r="CF271" s="15"/>
      <c r="CG271" s="15"/>
      <c r="CH271" s="15"/>
      <c r="CI271" s="15"/>
      <c r="CJ271" s="15"/>
      <c r="CK271" s="15"/>
      <c r="CL271" s="15"/>
      <c r="CM271" s="15"/>
      <c r="CN271" s="15"/>
      <c r="CO271" s="15"/>
      <c r="CP271" s="15"/>
      <c r="CQ271" s="15"/>
    </row>
    <row r="272" spans="1:95" s="44" customFormat="1" hidden="1" x14ac:dyDescent="0.2">
      <c r="A272" s="15"/>
      <c r="B272" s="15"/>
      <c r="C272" s="15"/>
      <c r="D272" s="15"/>
      <c r="E272" s="15"/>
      <c r="F272" s="15"/>
      <c r="G272" s="15"/>
      <c r="H272" s="15"/>
      <c r="I272" s="19"/>
      <c r="J272" s="40"/>
      <c r="K272" s="40"/>
      <c r="L272" s="40"/>
      <c r="M272" s="40"/>
      <c r="N272" s="40"/>
      <c r="O272" s="40"/>
      <c r="P272" s="40"/>
      <c r="Q272" s="40"/>
      <c r="R272" s="58"/>
      <c r="S272" s="58"/>
      <c r="T272" s="40"/>
      <c r="W272" s="40"/>
      <c r="X272" s="40"/>
      <c r="Y272" s="40"/>
      <c r="Z272" s="40"/>
      <c r="AA272" s="40"/>
      <c r="AB272" s="40"/>
      <c r="AD272" s="40"/>
      <c r="AF272" s="40"/>
      <c r="AG272" s="40"/>
      <c r="AH272" s="40"/>
      <c r="AI272" s="40"/>
      <c r="AL272" s="40"/>
      <c r="AM272" s="40"/>
      <c r="AN272" s="40"/>
      <c r="AO272" s="40"/>
      <c r="AP272" s="40"/>
      <c r="AQ272" s="40"/>
      <c r="AR272" s="40"/>
      <c r="AS272" s="40"/>
      <c r="AT272" s="40"/>
      <c r="AU272" s="40"/>
      <c r="AV272" s="23"/>
      <c r="AY272" s="40"/>
      <c r="AZ272" s="40"/>
      <c r="BA272" s="40"/>
      <c r="BB272" s="40"/>
      <c r="BE272" s="40"/>
      <c r="BF272" s="40"/>
      <c r="BG272" s="40"/>
      <c r="BH272" s="40"/>
      <c r="BK272" s="40"/>
      <c r="BL272" s="40"/>
      <c r="BM272" s="40"/>
      <c r="BN272" s="40"/>
      <c r="BQ272" s="40"/>
      <c r="BR272" s="40"/>
      <c r="BS272" s="40"/>
      <c r="BT272" s="40"/>
      <c r="BV272" s="40"/>
      <c r="BW272" s="40"/>
      <c r="BX272" s="40"/>
      <c r="BY272" s="40"/>
      <c r="CA272" s="40"/>
      <c r="CB272" s="40"/>
      <c r="CC272" s="40"/>
      <c r="CD272" s="15"/>
      <c r="CE272" s="15"/>
      <c r="CF272" s="15"/>
      <c r="CG272" s="15"/>
      <c r="CH272" s="15"/>
      <c r="CI272" s="15"/>
      <c r="CJ272" s="15"/>
      <c r="CK272" s="15"/>
      <c r="CL272" s="15"/>
      <c r="CM272" s="15"/>
      <c r="CN272" s="15"/>
      <c r="CO272" s="15"/>
      <c r="CP272" s="15"/>
      <c r="CQ272" s="15"/>
    </row>
    <row r="273" spans="1:95" s="44" customFormat="1" hidden="1" x14ac:dyDescent="0.2">
      <c r="A273" s="15"/>
      <c r="B273" s="15"/>
      <c r="C273" s="15"/>
      <c r="D273" s="15"/>
      <c r="E273" s="15"/>
      <c r="F273" s="15"/>
      <c r="G273" s="15"/>
      <c r="H273" s="15"/>
      <c r="I273" s="19"/>
      <c r="J273" s="40"/>
      <c r="K273" s="40"/>
      <c r="L273" s="40"/>
      <c r="M273" s="40"/>
      <c r="N273" s="40"/>
      <c r="O273" s="40"/>
      <c r="P273" s="40"/>
      <c r="Q273" s="40"/>
      <c r="R273" s="58"/>
      <c r="S273" s="58"/>
      <c r="T273" s="40"/>
      <c r="W273" s="40"/>
      <c r="X273" s="40"/>
      <c r="Y273" s="40"/>
      <c r="Z273" s="40"/>
      <c r="AA273" s="40"/>
      <c r="AB273" s="40"/>
      <c r="AD273" s="40"/>
      <c r="AF273" s="40"/>
      <c r="AG273" s="40"/>
      <c r="AH273" s="40"/>
      <c r="AI273" s="40"/>
      <c r="AL273" s="40"/>
      <c r="AM273" s="40"/>
      <c r="AN273" s="40"/>
      <c r="AO273" s="40"/>
      <c r="AP273" s="40"/>
      <c r="AQ273" s="40"/>
      <c r="AR273" s="40"/>
      <c r="AS273" s="40"/>
      <c r="AT273" s="40"/>
      <c r="AU273" s="40"/>
      <c r="AV273" s="23"/>
      <c r="AY273" s="40"/>
      <c r="AZ273" s="40"/>
      <c r="BA273" s="40"/>
      <c r="BB273" s="40"/>
      <c r="BE273" s="40"/>
      <c r="BF273" s="40"/>
      <c r="BG273" s="40"/>
      <c r="BH273" s="40"/>
      <c r="BK273" s="40"/>
      <c r="BL273" s="40"/>
      <c r="BM273" s="40"/>
      <c r="BN273" s="40"/>
      <c r="BQ273" s="40"/>
      <c r="BR273" s="40"/>
      <c r="BS273" s="40"/>
      <c r="BT273" s="40"/>
      <c r="BV273" s="40"/>
      <c r="BW273" s="40"/>
      <c r="BX273" s="40"/>
      <c r="BY273" s="40"/>
      <c r="CA273" s="40"/>
      <c r="CB273" s="40"/>
      <c r="CC273" s="40"/>
      <c r="CD273" s="15"/>
      <c r="CE273" s="15"/>
      <c r="CF273" s="15"/>
      <c r="CG273" s="15"/>
      <c r="CH273" s="15"/>
      <c r="CI273" s="15"/>
      <c r="CJ273" s="15"/>
      <c r="CK273" s="15"/>
      <c r="CL273" s="15"/>
      <c r="CM273" s="15"/>
      <c r="CN273" s="15"/>
      <c r="CO273" s="15"/>
      <c r="CP273" s="15"/>
      <c r="CQ273" s="15"/>
    </row>
    <row r="274" spans="1:95" s="44" customFormat="1" hidden="1" x14ac:dyDescent="0.2">
      <c r="A274" s="15"/>
      <c r="B274" s="15"/>
      <c r="C274" s="15"/>
      <c r="D274" s="15"/>
      <c r="E274" s="15"/>
      <c r="F274" s="15"/>
      <c r="G274" s="15"/>
      <c r="H274" s="15"/>
      <c r="I274" s="19"/>
      <c r="J274" s="40"/>
      <c r="K274" s="40"/>
      <c r="L274" s="40"/>
      <c r="M274" s="40"/>
      <c r="N274" s="40"/>
      <c r="O274" s="40"/>
      <c r="P274" s="40"/>
      <c r="Q274" s="40"/>
      <c r="R274" s="58"/>
      <c r="S274" s="58"/>
      <c r="T274" s="40"/>
      <c r="W274" s="40"/>
      <c r="X274" s="40"/>
      <c r="Y274" s="40"/>
      <c r="Z274" s="40"/>
      <c r="AA274" s="40"/>
      <c r="AB274" s="40"/>
      <c r="AD274" s="40"/>
      <c r="AF274" s="40"/>
      <c r="AG274" s="40"/>
      <c r="AH274" s="40"/>
      <c r="AI274" s="40"/>
      <c r="AL274" s="40"/>
      <c r="AM274" s="40"/>
      <c r="AN274" s="40"/>
      <c r="AO274" s="40"/>
      <c r="AP274" s="40"/>
      <c r="AQ274" s="40"/>
      <c r="AR274" s="40"/>
      <c r="AS274" s="40"/>
      <c r="AT274" s="40"/>
      <c r="AU274" s="40"/>
      <c r="AV274" s="23"/>
      <c r="AY274" s="40"/>
      <c r="AZ274" s="40"/>
      <c r="BA274" s="40"/>
      <c r="BB274" s="40"/>
      <c r="BE274" s="40"/>
      <c r="BF274" s="40"/>
      <c r="BG274" s="40"/>
      <c r="BH274" s="40"/>
      <c r="BK274" s="40"/>
      <c r="BL274" s="40"/>
      <c r="BM274" s="40"/>
      <c r="BN274" s="40"/>
      <c r="BQ274" s="40"/>
      <c r="BR274" s="40"/>
      <c r="BS274" s="40"/>
      <c r="BT274" s="40"/>
      <c r="BV274" s="40"/>
      <c r="BW274" s="40"/>
      <c r="BX274" s="40"/>
      <c r="BY274" s="40"/>
      <c r="CA274" s="40"/>
      <c r="CB274" s="40"/>
      <c r="CC274" s="40"/>
      <c r="CD274" s="15"/>
      <c r="CE274" s="15"/>
      <c r="CF274" s="15"/>
      <c r="CG274" s="15"/>
      <c r="CH274" s="15"/>
      <c r="CI274" s="15"/>
      <c r="CJ274" s="15"/>
      <c r="CK274" s="15"/>
      <c r="CL274" s="15"/>
      <c r="CM274" s="15"/>
      <c r="CN274" s="15"/>
      <c r="CO274" s="15"/>
      <c r="CP274" s="15"/>
      <c r="CQ274" s="15"/>
    </row>
    <row r="275" spans="1:95" s="44" customFormat="1" hidden="1" x14ac:dyDescent="0.2">
      <c r="A275" s="15"/>
      <c r="B275" s="15"/>
      <c r="C275" s="15"/>
      <c r="D275" s="15"/>
      <c r="E275" s="15"/>
      <c r="F275" s="15"/>
      <c r="G275" s="15"/>
      <c r="H275" s="15"/>
      <c r="I275" s="19"/>
      <c r="J275" s="40"/>
      <c r="K275" s="40"/>
      <c r="L275" s="40"/>
      <c r="M275" s="40"/>
      <c r="N275" s="40"/>
      <c r="O275" s="40"/>
      <c r="P275" s="40"/>
      <c r="Q275" s="40"/>
      <c r="R275" s="58"/>
      <c r="S275" s="58"/>
      <c r="T275" s="40"/>
      <c r="W275" s="40"/>
      <c r="X275" s="40"/>
      <c r="Y275" s="40"/>
      <c r="Z275" s="40"/>
      <c r="AA275" s="40"/>
      <c r="AB275" s="40"/>
      <c r="AD275" s="40"/>
      <c r="AF275" s="40"/>
      <c r="AG275" s="40"/>
      <c r="AH275" s="40"/>
      <c r="AI275" s="40"/>
      <c r="AL275" s="40"/>
      <c r="AM275" s="40"/>
      <c r="AN275" s="40"/>
      <c r="AO275" s="40"/>
      <c r="AP275" s="40"/>
      <c r="AQ275" s="40"/>
      <c r="AR275" s="40"/>
      <c r="AS275" s="40"/>
      <c r="AT275" s="40"/>
      <c r="AU275" s="40"/>
      <c r="AV275" s="23"/>
      <c r="AY275" s="40"/>
      <c r="AZ275" s="40"/>
      <c r="BA275" s="40"/>
      <c r="BB275" s="40"/>
      <c r="BE275" s="40"/>
      <c r="BF275" s="40"/>
      <c r="BG275" s="40"/>
      <c r="BH275" s="40"/>
      <c r="BK275" s="40"/>
      <c r="BL275" s="40"/>
      <c r="BM275" s="40"/>
      <c r="BN275" s="40"/>
      <c r="BQ275" s="40"/>
      <c r="BR275" s="40"/>
      <c r="BS275" s="40"/>
      <c r="BT275" s="40"/>
      <c r="BV275" s="40"/>
      <c r="BW275" s="40"/>
      <c r="BX275" s="40"/>
      <c r="BY275" s="40"/>
      <c r="CA275" s="40"/>
      <c r="CB275" s="40"/>
      <c r="CC275" s="40"/>
      <c r="CD275" s="15"/>
      <c r="CE275" s="15"/>
      <c r="CF275" s="15"/>
      <c r="CG275" s="15"/>
      <c r="CH275" s="15"/>
      <c r="CI275" s="15"/>
      <c r="CJ275" s="15"/>
      <c r="CK275" s="15"/>
      <c r="CL275" s="15"/>
      <c r="CM275" s="15"/>
      <c r="CN275" s="15"/>
      <c r="CO275" s="15"/>
      <c r="CP275" s="15"/>
      <c r="CQ275" s="15"/>
    </row>
    <row r="276" spans="1:95" s="44" customFormat="1" hidden="1" x14ac:dyDescent="0.2">
      <c r="A276" s="15"/>
      <c r="B276" s="15"/>
      <c r="C276" s="15"/>
      <c r="D276" s="15"/>
      <c r="E276" s="15"/>
      <c r="F276" s="15"/>
      <c r="G276" s="15"/>
      <c r="H276" s="15"/>
      <c r="I276" s="19"/>
      <c r="J276" s="40"/>
      <c r="K276" s="40"/>
      <c r="L276" s="40"/>
      <c r="M276" s="40"/>
      <c r="N276" s="40"/>
      <c r="O276" s="40"/>
      <c r="P276" s="40"/>
      <c r="Q276" s="40"/>
      <c r="R276" s="58"/>
      <c r="S276" s="58"/>
      <c r="T276" s="40"/>
      <c r="W276" s="40"/>
      <c r="X276" s="40"/>
      <c r="Y276" s="40"/>
      <c r="Z276" s="40"/>
      <c r="AA276" s="40"/>
      <c r="AB276" s="40"/>
      <c r="AD276" s="40"/>
      <c r="AF276" s="40"/>
      <c r="AG276" s="40"/>
      <c r="AH276" s="40"/>
      <c r="AI276" s="40"/>
      <c r="AL276" s="40"/>
      <c r="AM276" s="40"/>
      <c r="AN276" s="40"/>
      <c r="AO276" s="40"/>
      <c r="AP276" s="40"/>
      <c r="AQ276" s="40"/>
      <c r="AR276" s="40"/>
      <c r="AS276" s="40"/>
      <c r="AT276" s="40"/>
      <c r="AU276" s="40"/>
      <c r="AV276" s="23"/>
      <c r="AY276" s="40"/>
      <c r="AZ276" s="40"/>
      <c r="BA276" s="40"/>
      <c r="BB276" s="40"/>
      <c r="BE276" s="40"/>
      <c r="BF276" s="40"/>
      <c r="BG276" s="40"/>
      <c r="BH276" s="40"/>
      <c r="BK276" s="40"/>
      <c r="BL276" s="40"/>
      <c r="BM276" s="40"/>
      <c r="BN276" s="40"/>
      <c r="BQ276" s="40"/>
      <c r="BR276" s="40"/>
      <c r="BS276" s="40"/>
      <c r="BT276" s="40"/>
      <c r="BV276" s="40"/>
      <c r="BW276" s="40"/>
      <c r="BX276" s="40"/>
      <c r="BY276" s="40"/>
      <c r="CA276" s="40"/>
      <c r="CB276" s="40"/>
      <c r="CC276" s="40"/>
      <c r="CD276" s="15"/>
      <c r="CE276" s="15"/>
      <c r="CF276" s="15"/>
      <c r="CG276" s="15"/>
      <c r="CH276" s="15"/>
      <c r="CI276" s="15"/>
      <c r="CJ276" s="15"/>
      <c r="CK276" s="15"/>
      <c r="CL276" s="15"/>
      <c r="CM276" s="15"/>
      <c r="CN276" s="15"/>
      <c r="CO276" s="15"/>
      <c r="CP276" s="15"/>
      <c r="CQ276" s="15"/>
    </row>
    <row r="277" spans="1:95" s="44" customFormat="1" hidden="1" x14ac:dyDescent="0.2">
      <c r="A277" s="15"/>
      <c r="B277" s="15"/>
      <c r="C277" s="15"/>
      <c r="D277" s="15"/>
      <c r="E277" s="15"/>
      <c r="F277" s="15"/>
      <c r="G277" s="15"/>
      <c r="H277" s="15"/>
      <c r="I277" s="19"/>
      <c r="J277" s="40"/>
      <c r="K277" s="40"/>
      <c r="L277" s="40"/>
      <c r="M277" s="40"/>
      <c r="N277" s="40"/>
      <c r="O277" s="40"/>
      <c r="P277" s="40"/>
      <c r="Q277" s="40"/>
      <c r="R277" s="58"/>
      <c r="S277" s="58"/>
      <c r="T277" s="40"/>
      <c r="W277" s="40"/>
      <c r="X277" s="40"/>
      <c r="Y277" s="40"/>
      <c r="Z277" s="40"/>
      <c r="AA277" s="40"/>
      <c r="AB277" s="40"/>
      <c r="AD277" s="40"/>
      <c r="AF277" s="40"/>
      <c r="AG277" s="40"/>
      <c r="AH277" s="40"/>
      <c r="AI277" s="40"/>
      <c r="AL277" s="40"/>
      <c r="AM277" s="40"/>
      <c r="AN277" s="40"/>
      <c r="AO277" s="40"/>
      <c r="AP277" s="40"/>
      <c r="AQ277" s="40"/>
      <c r="AR277" s="40"/>
      <c r="AS277" s="40"/>
      <c r="AT277" s="40"/>
      <c r="AU277" s="40"/>
      <c r="AV277" s="23"/>
      <c r="AY277" s="40"/>
      <c r="AZ277" s="40"/>
      <c r="BA277" s="40"/>
      <c r="BB277" s="40"/>
      <c r="BE277" s="40"/>
      <c r="BF277" s="40"/>
      <c r="BG277" s="40"/>
      <c r="BH277" s="40"/>
      <c r="BK277" s="40"/>
      <c r="BL277" s="40"/>
      <c r="BM277" s="40"/>
      <c r="BN277" s="40"/>
      <c r="BQ277" s="40"/>
      <c r="BR277" s="40"/>
      <c r="BS277" s="40"/>
      <c r="BT277" s="40"/>
      <c r="BV277" s="40"/>
      <c r="BW277" s="40"/>
      <c r="BX277" s="40"/>
      <c r="BY277" s="40"/>
      <c r="CA277" s="40"/>
      <c r="CB277" s="40"/>
      <c r="CC277" s="40"/>
      <c r="CD277" s="15"/>
      <c r="CE277" s="15"/>
      <c r="CF277" s="15"/>
      <c r="CG277" s="15"/>
      <c r="CH277" s="15"/>
      <c r="CI277" s="15"/>
      <c r="CJ277" s="15"/>
      <c r="CK277" s="15"/>
      <c r="CL277" s="15"/>
      <c r="CM277" s="15"/>
      <c r="CN277" s="15"/>
      <c r="CO277" s="15"/>
      <c r="CP277" s="15"/>
      <c r="CQ277" s="15"/>
    </row>
    <row r="278" spans="1:95" s="44" customFormat="1" hidden="1" x14ac:dyDescent="0.2">
      <c r="A278" s="15"/>
      <c r="B278" s="15"/>
      <c r="C278" s="15"/>
      <c r="D278" s="15"/>
      <c r="E278" s="15"/>
      <c r="F278" s="15"/>
      <c r="G278" s="15"/>
      <c r="H278" s="15"/>
      <c r="I278" s="19"/>
      <c r="J278" s="40"/>
      <c r="K278" s="40"/>
      <c r="L278" s="40"/>
      <c r="M278" s="40"/>
      <c r="N278" s="40"/>
      <c r="O278" s="40"/>
      <c r="P278" s="40"/>
      <c r="Q278" s="40"/>
      <c r="R278" s="58"/>
      <c r="S278" s="58"/>
      <c r="T278" s="40"/>
      <c r="W278" s="40"/>
      <c r="X278" s="40"/>
      <c r="Y278" s="40"/>
      <c r="Z278" s="40"/>
      <c r="AA278" s="40"/>
      <c r="AB278" s="40"/>
      <c r="AD278" s="40"/>
      <c r="AF278" s="40"/>
      <c r="AG278" s="40"/>
      <c r="AH278" s="40"/>
      <c r="AI278" s="40"/>
      <c r="AL278" s="40"/>
      <c r="AM278" s="40"/>
      <c r="AN278" s="40"/>
      <c r="AO278" s="40"/>
      <c r="AP278" s="40"/>
      <c r="AQ278" s="40"/>
      <c r="AR278" s="40"/>
      <c r="AS278" s="40"/>
      <c r="AT278" s="40"/>
      <c r="AU278" s="40"/>
      <c r="AV278" s="23"/>
      <c r="AY278" s="40"/>
      <c r="AZ278" s="40"/>
      <c r="BA278" s="40"/>
      <c r="BB278" s="40"/>
      <c r="BE278" s="40"/>
      <c r="BF278" s="40"/>
      <c r="BG278" s="40"/>
      <c r="BH278" s="40"/>
      <c r="BK278" s="40"/>
      <c r="BL278" s="40"/>
      <c r="BM278" s="40"/>
      <c r="BN278" s="40"/>
      <c r="BQ278" s="40"/>
      <c r="BR278" s="40"/>
      <c r="BS278" s="40"/>
      <c r="BT278" s="40"/>
      <c r="BV278" s="40"/>
      <c r="BW278" s="40"/>
      <c r="BX278" s="40"/>
      <c r="BY278" s="40"/>
      <c r="CA278" s="40"/>
      <c r="CB278" s="40"/>
      <c r="CC278" s="40"/>
      <c r="CD278" s="15"/>
      <c r="CE278" s="15"/>
      <c r="CF278" s="15"/>
      <c r="CG278" s="15"/>
      <c r="CH278" s="15"/>
      <c r="CI278" s="15"/>
      <c r="CJ278" s="15"/>
      <c r="CK278" s="15"/>
      <c r="CL278" s="15"/>
      <c r="CM278" s="15"/>
      <c r="CN278" s="15"/>
      <c r="CO278" s="15"/>
      <c r="CP278" s="15"/>
      <c r="CQ278" s="15"/>
    </row>
    <row r="279" spans="1:95" s="44" customFormat="1" hidden="1" x14ac:dyDescent="0.2">
      <c r="A279" s="15"/>
      <c r="B279" s="15"/>
      <c r="C279" s="15"/>
      <c r="D279" s="15"/>
      <c r="E279" s="15"/>
      <c r="F279" s="15"/>
      <c r="G279" s="15"/>
      <c r="H279" s="15"/>
      <c r="I279" s="19"/>
      <c r="J279" s="40"/>
      <c r="K279" s="40"/>
      <c r="L279" s="40"/>
      <c r="M279" s="40"/>
      <c r="N279" s="40"/>
      <c r="O279" s="40"/>
      <c r="P279" s="40"/>
      <c r="Q279" s="40"/>
      <c r="R279" s="58"/>
      <c r="S279" s="58"/>
      <c r="T279" s="40"/>
      <c r="W279" s="40"/>
      <c r="X279" s="40"/>
      <c r="Y279" s="40"/>
      <c r="Z279" s="40"/>
      <c r="AA279" s="40"/>
      <c r="AB279" s="40"/>
      <c r="AD279" s="40"/>
      <c r="AF279" s="40"/>
      <c r="AG279" s="40"/>
      <c r="AH279" s="40"/>
      <c r="AI279" s="40"/>
      <c r="AL279" s="40"/>
      <c r="AM279" s="40"/>
      <c r="AN279" s="40"/>
      <c r="AO279" s="40"/>
      <c r="AP279" s="40"/>
      <c r="AQ279" s="40"/>
      <c r="AR279" s="40"/>
      <c r="AS279" s="40"/>
      <c r="AT279" s="40"/>
      <c r="AU279" s="40"/>
      <c r="AV279" s="23"/>
      <c r="AY279" s="40"/>
      <c r="AZ279" s="40"/>
      <c r="BA279" s="40"/>
      <c r="BB279" s="40"/>
      <c r="BE279" s="40"/>
      <c r="BF279" s="40"/>
      <c r="BG279" s="40"/>
      <c r="BH279" s="40"/>
      <c r="BK279" s="40"/>
      <c r="BL279" s="40"/>
      <c r="BM279" s="40"/>
      <c r="BN279" s="40"/>
      <c r="BQ279" s="40"/>
      <c r="BR279" s="40"/>
      <c r="BS279" s="40"/>
      <c r="BT279" s="40"/>
      <c r="BV279" s="40"/>
      <c r="BW279" s="40"/>
      <c r="BX279" s="40"/>
      <c r="BY279" s="40"/>
      <c r="CA279" s="40"/>
      <c r="CB279" s="40"/>
      <c r="CC279" s="40"/>
      <c r="CD279" s="15"/>
      <c r="CE279" s="15"/>
      <c r="CF279" s="15"/>
      <c r="CG279" s="15"/>
      <c r="CH279" s="15"/>
      <c r="CI279" s="15"/>
      <c r="CJ279" s="15"/>
      <c r="CK279" s="15"/>
      <c r="CL279" s="15"/>
      <c r="CM279" s="15"/>
      <c r="CN279" s="15"/>
      <c r="CO279" s="15"/>
      <c r="CP279" s="15"/>
      <c r="CQ279" s="15"/>
    </row>
    <row r="280" spans="1:95" s="44" customFormat="1" hidden="1" x14ac:dyDescent="0.2">
      <c r="A280" s="15"/>
      <c r="B280" s="15"/>
      <c r="C280" s="15"/>
      <c r="D280" s="15"/>
      <c r="E280" s="15"/>
      <c r="F280" s="15"/>
      <c r="G280" s="15"/>
      <c r="H280" s="15"/>
      <c r="I280" s="19"/>
      <c r="J280" s="40"/>
      <c r="K280" s="40"/>
      <c r="L280" s="40"/>
      <c r="M280" s="40"/>
      <c r="N280" s="40"/>
      <c r="O280" s="40"/>
      <c r="P280" s="40"/>
      <c r="Q280" s="40"/>
      <c r="R280" s="58"/>
      <c r="S280" s="58"/>
      <c r="T280" s="40"/>
      <c r="W280" s="40"/>
      <c r="X280" s="40"/>
      <c r="Y280" s="40"/>
      <c r="Z280" s="40"/>
      <c r="AA280" s="40"/>
      <c r="AB280" s="40"/>
      <c r="AD280" s="40"/>
      <c r="AF280" s="40"/>
      <c r="AG280" s="40"/>
      <c r="AH280" s="40"/>
      <c r="AI280" s="40"/>
      <c r="AL280" s="40"/>
      <c r="AM280" s="40"/>
      <c r="AN280" s="40"/>
      <c r="AO280" s="40"/>
      <c r="AP280" s="40"/>
      <c r="AQ280" s="40"/>
      <c r="AR280" s="40"/>
      <c r="AS280" s="40"/>
      <c r="AT280" s="40"/>
      <c r="AU280" s="40"/>
      <c r="AV280" s="23"/>
      <c r="AY280" s="40"/>
      <c r="AZ280" s="40"/>
      <c r="BA280" s="40"/>
      <c r="BB280" s="40"/>
      <c r="BE280" s="40"/>
      <c r="BF280" s="40"/>
      <c r="BG280" s="40"/>
      <c r="BH280" s="40"/>
      <c r="BK280" s="40"/>
      <c r="BL280" s="40"/>
      <c r="BM280" s="40"/>
      <c r="BN280" s="40"/>
      <c r="BQ280" s="40"/>
      <c r="BR280" s="40"/>
      <c r="BS280" s="40"/>
      <c r="BT280" s="40"/>
      <c r="BV280" s="40"/>
      <c r="BW280" s="40"/>
      <c r="BX280" s="40"/>
      <c r="BY280" s="40"/>
      <c r="CA280" s="40"/>
      <c r="CB280" s="40"/>
      <c r="CC280" s="40"/>
      <c r="CD280" s="15"/>
      <c r="CE280" s="15"/>
      <c r="CF280" s="15"/>
      <c r="CG280" s="15"/>
      <c r="CH280" s="15"/>
      <c r="CI280" s="15"/>
      <c r="CJ280" s="15"/>
      <c r="CK280" s="15"/>
      <c r="CL280" s="15"/>
      <c r="CM280" s="15"/>
      <c r="CN280" s="15"/>
      <c r="CO280" s="15"/>
      <c r="CP280" s="15"/>
      <c r="CQ280" s="15"/>
    </row>
    <row r="281" spans="1:95" s="44" customFormat="1" hidden="1" x14ac:dyDescent="0.2">
      <c r="A281" s="15"/>
      <c r="B281" s="15"/>
      <c r="C281" s="15"/>
      <c r="D281" s="15"/>
      <c r="E281" s="15"/>
      <c r="F281" s="15"/>
      <c r="G281" s="15"/>
      <c r="H281" s="15"/>
      <c r="I281" s="19"/>
      <c r="J281" s="40"/>
      <c r="K281" s="40"/>
      <c r="L281" s="40"/>
      <c r="M281" s="40"/>
      <c r="N281" s="40"/>
      <c r="O281" s="40"/>
      <c r="P281" s="40"/>
      <c r="Q281" s="40"/>
      <c r="R281" s="58"/>
      <c r="S281" s="58"/>
      <c r="T281" s="40"/>
      <c r="W281" s="40"/>
      <c r="X281" s="40"/>
      <c r="Y281" s="40"/>
      <c r="Z281" s="40"/>
      <c r="AA281" s="40"/>
      <c r="AB281" s="40"/>
      <c r="AD281" s="40"/>
      <c r="AF281" s="40"/>
      <c r="AG281" s="40"/>
      <c r="AH281" s="40"/>
      <c r="AI281" s="40"/>
      <c r="AL281" s="40"/>
      <c r="AM281" s="40"/>
      <c r="AN281" s="40"/>
      <c r="AO281" s="40"/>
      <c r="AP281" s="40"/>
      <c r="AQ281" s="40"/>
      <c r="AR281" s="40"/>
      <c r="AS281" s="40"/>
      <c r="AT281" s="40"/>
      <c r="AU281" s="40"/>
      <c r="AV281" s="23"/>
      <c r="AY281" s="40"/>
      <c r="AZ281" s="40"/>
      <c r="BA281" s="40"/>
      <c r="BB281" s="40"/>
      <c r="BE281" s="40"/>
      <c r="BF281" s="40"/>
      <c r="BG281" s="40"/>
      <c r="BH281" s="40"/>
      <c r="BK281" s="40"/>
      <c r="BL281" s="40"/>
      <c r="BM281" s="40"/>
      <c r="BN281" s="40"/>
      <c r="BQ281" s="40"/>
      <c r="BR281" s="40"/>
      <c r="BS281" s="40"/>
      <c r="BT281" s="40"/>
      <c r="BV281" s="40"/>
      <c r="BW281" s="40"/>
      <c r="BX281" s="40"/>
      <c r="BY281" s="40"/>
      <c r="CA281" s="40"/>
      <c r="CB281" s="40"/>
      <c r="CC281" s="40"/>
      <c r="CD281" s="15"/>
      <c r="CE281" s="15"/>
      <c r="CF281" s="15"/>
      <c r="CG281" s="15"/>
      <c r="CH281" s="15"/>
      <c r="CI281" s="15"/>
      <c r="CJ281" s="15"/>
      <c r="CK281" s="15"/>
      <c r="CL281" s="15"/>
      <c r="CM281" s="15"/>
      <c r="CN281" s="15"/>
      <c r="CO281" s="15"/>
      <c r="CP281" s="15"/>
      <c r="CQ281" s="15"/>
    </row>
    <row r="282" spans="1:95" s="44" customFormat="1" hidden="1" x14ac:dyDescent="0.2">
      <c r="A282" s="15"/>
      <c r="B282" s="15"/>
      <c r="C282" s="15"/>
      <c r="D282" s="15"/>
      <c r="E282" s="15"/>
      <c r="F282" s="15"/>
      <c r="G282" s="15"/>
      <c r="H282" s="15"/>
      <c r="I282" s="19"/>
      <c r="J282" s="40"/>
      <c r="K282" s="40"/>
      <c r="L282" s="40"/>
      <c r="M282" s="40"/>
      <c r="N282" s="40"/>
      <c r="O282" s="40"/>
      <c r="P282" s="40"/>
      <c r="Q282" s="40"/>
      <c r="R282" s="58"/>
      <c r="S282" s="58"/>
      <c r="T282" s="40"/>
      <c r="W282" s="40"/>
      <c r="X282" s="40"/>
      <c r="Y282" s="40"/>
      <c r="Z282" s="40"/>
      <c r="AA282" s="40"/>
      <c r="AB282" s="40"/>
      <c r="AD282" s="40"/>
      <c r="AF282" s="40"/>
      <c r="AG282" s="40"/>
      <c r="AH282" s="40"/>
      <c r="AI282" s="40"/>
      <c r="AL282" s="40"/>
      <c r="AM282" s="40"/>
      <c r="AN282" s="40"/>
      <c r="AO282" s="40"/>
      <c r="AP282" s="40"/>
      <c r="AQ282" s="40"/>
      <c r="AR282" s="40"/>
      <c r="AS282" s="40"/>
      <c r="AT282" s="40"/>
      <c r="AU282" s="40"/>
      <c r="AV282" s="23"/>
      <c r="AY282" s="40"/>
      <c r="AZ282" s="40"/>
      <c r="BA282" s="40"/>
      <c r="BB282" s="40"/>
      <c r="BE282" s="40"/>
      <c r="BF282" s="40"/>
      <c r="BG282" s="40"/>
      <c r="BH282" s="40"/>
      <c r="BK282" s="40"/>
      <c r="BL282" s="40"/>
      <c r="BM282" s="40"/>
      <c r="BN282" s="40"/>
      <c r="BQ282" s="40"/>
      <c r="BR282" s="40"/>
      <c r="BS282" s="40"/>
      <c r="BT282" s="40"/>
      <c r="BV282" s="40"/>
      <c r="BW282" s="40"/>
      <c r="BX282" s="40"/>
      <c r="BY282" s="40"/>
      <c r="CA282" s="40"/>
      <c r="CB282" s="40"/>
      <c r="CC282" s="40"/>
      <c r="CD282" s="15"/>
      <c r="CE282" s="15"/>
      <c r="CF282" s="15"/>
      <c r="CG282" s="15"/>
      <c r="CH282" s="15"/>
      <c r="CI282" s="15"/>
      <c r="CJ282" s="15"/>
      <c r="CK282" s="15"/>
      <c r="CL282" s="15"/>
      <c r="CM282" s="15"/>
      <c r="CN282" s="15"/>
      <c r="CO282" s="15"/>
      <c r="CP282" s="15"/>
      <c r="CQ282" s="15"/>
    </row>
    <row r="283" spans="1:95" s="44" customFormat="1" hidden="1" x14ac:dyDescent="0.2">
      <c r="A283" s="15"/>
      <c r="B283" s="15"/>
      <c r="C283" s="15"/>
      <c r="D283" s="15"/>
      <c r="E283" s="15"/>
      <c r="F283" s="15"/>
      <c r="G283" s="15"/>
      <c r="H283" s="15"/>
      <c r="I283" s="19"/>
      <c r="J283" s="40"/>
      <c r="K283" s="40"/>
      <c r="L283" s="40"/>
      <c r="M283" s="40"/>
      <c r="N283" s="40"/>
      <c r="O283" s="40"/>
      <c r="P283" s="40"/>
      <c r="Q283" s="40"/>
      <c r="R283" s="58"/>
      <c r="S283" s="58"/>
      <c r="T283" s="40"/>
      <c r="W283" s="40"/>
      <c r="X283" s="40"/>
      <c r="Y283" s="40"/>
      <c r="Z283" s="40"/>
      <c r="AA283" s="40"/>
      <c r="AB283" s="40"/>
      <c r="AD283" s="40"/>
      <c r="AF283" s="40"/>
      <c r="AG283" s="40"/>
      <c r="AH283" s="40"/>
      <c r="AI283" s="40"/>
      <c r="AL283" s="40"/>
      <c r="AM283" s="40"/>
      <c r="AN283" s="40"/>
      <c r="AO283" s="40"/>
      <c r="AP283" s="40"/>
      <c r="AQ283" s="40"/>
      <c r="AR283" s="40"/>
      <c r="AS283" s="40"/>
      <c r="AT283" s="40"/>
      <c r="AU283" s="40"/>
      <c r="AV283" s="23"/>
      <c r="AY283" s="40"/>
      <c r="AZ283" s="40"/>
      <c r="BA283" s="40"/>
      <c r="BB283" s="40"/>
      <c r="BE283" s="40"/>
      <c r="BF283" s="40"/>
      <c r="BG283" s="40"/>
      <c r="BH283" s="40"/>
      <c r="BK283" s="40"/>
      <c r="BL283" s="40"/>
      <c r="BM283" s="40"/>
      <c r="BN283" s="40"/>
      <c r="BQ283" s="40"/>
      <c r="BR283" s="40"/>
      <c r="BS283" s="40"/>
      <c r="BT283" s="40"/>
      <c r="BV283" s="40"/>
      <c r="BW283" s="40"/>
      <c r="BX283" s="40"/>
      <c r="BY283" s="40"/>
      <c r="CA283" s="40"/>
      <c r="CB283" s="40"/>
      <c r="CC283" s="40"/>
      <c r="CD283" s="15"/>
      <c r="CE283" s="15"/>
      <c r="CF283" s="15"/>
      <c r="CG283" s="15"/>
      <c r="CH283" s="15"/>
      <c r="CI283" s="15"/>
      <c r="CJ283" s="15"/>
      <c r="CK283" s="15"/>
      <c r="CL283" s="15"/>
      <c r="CM283" s="15"/>
      <c r="CN283" s="15"/>
      <c r="CO283" s="15"/>
      <c r="CP283" s="15"/>
      <c r="CQ283" s="15"/>
    </row>
    <row r="284" spans="1:95" s="44" customFormat="1" hidden="1" x14ac:dyDescent="0.2">
      <c r="A284" s="15"/>
      <c r="B284" s="15"/>
      <c r="C284" s="15"/>
      <c r="D284" s="15"/>
      <c r="E284" s="15"/>
      <c r="F284" s="15"/>
      <c r="G284" s="15"/>
      <c r="H284" s="15"/>
      <c r="I284" s="19"/>
      <c r="J284" s="40"/>
      <c r="K284" s="40"/>
      <c r="L284" s="40"/>
      <c r="M284" s="40"/>
      <c r="N284" s="40"/>
      <c r="O284" s="40"/>
      <c r="P284" s="40"/>
      <c r="Q284" s="40"/>
      <c r="R284" s="58"/>
      <c r="S284" s="58"/>
      <c r="T284" s="40"/>
      <c r="W284" s="40"/>
      <c r="X284" s="40"/>
      <c r="Y284" s="40"/>
      <c r="Z284" s="40"/>
      <c r="AA284" s="40"/>
      <c r="AB284" s="40"/>
      <c r="AD284" s="40"/>
      <c r="AF284" s="40"/>
      <c r="AG284" s="40"/>
      <c r="AH284" s="40"/>
      <c r="AI284" s="40"/>
      <c r="AL284" s="40"/>
      <c r="AM284" s="40"/>
      <c r="AN284" s="40"/>
      <c r="AO284" s="40"/>
      <c r="AP284" s="40"/>
      <c r="AQ284" s="40"/>
      <c r="AR284" s="40"/>
      <c r="AS284" s="40"/>
      <c r="AT284" s="40"/>
      <c r="AU284" s="40"/>
      <c r="AV284" s="23"/>
      <c r="AY284" s="40"/>
      <c r="AZ284" s="40"/>
      <c r="BA284" s="40"/>
      <c r="BB284" s="40"/>
      <c r="BE284" s="40"/>
      <c r="BF284" s="40"/>
      <c r="BG284" s="40"/>
      <c r="BH284" s="40"/>
      <c r="BK284" s="40"/>
      <c r="BL284" s="40"/>
      <c r="BM284" s="40"/>
      <c r="BN284" s="40"/>
      <c r="BQ284" s="40"/>
      <c r="BR284" s="40"/>
      <c r="BS284" s="40"/>
      <c r="BT284" s="40"/>
      <c r="BV284" s="40"/>
      <c r="BW284" s="40"/>
      <c r="BX284" s="40"/>
      <c r="BY284" s="40"/>
      <c r="CA284" s="40"/>
      <c r="CB284" s="40"/>
      <c r="CC284" s="40"/>
      <c r="CD284" s="15"/>
      <c r="CE284" s="15"/>
      <c r="CF284" s="15"/>
      <c r="CG284" s="15"/>
      <c r="CH284" s="15"/>
      <c r="CI284" s="15"/>
      <c r="CJ284" s="15"/>
      <c r="CK284" s="15"/>
      <c r="CL284" s="15"/>
      <c r="CM284" s="15"/>
      <c r="CN284" s="15"/>
      <c r="CO284" s="15"/>
      <c r="CP284" s="15"/>
      <c r="CQ284" s="15"/>
    </row>
    <row r="285" spans="1:95" s="44" customFormat="1" hidden="1" x14ac:dyDescent="0.2">
      <c r="A285" s="15"/>
      <c r="B285" s="15"/>
      <c r="C285" s="15"/>
      <c r="D285" s="15"/>
      <c r="E285" s="15"/>
      <c r="F285" s="15"/>
      <c r="G285" s="15"/>
      <c r="H285" s="15"/>
      <c r="I285" s="19"/>
      <c r="J285" s="40"/>
      <c r="K285" s="40"/>
      <c r="L285" s="40"/>
      <c r="M285" s="40"/>
      <c r="N285" s="40"/>
      <c r="O285" s="40"/>
      <c r="P285" s="40"/>
      <c r="Q285" s="40"/>
      <c r="R285" s="58"/>
      <c r="S285" s="58"/>
      <c r="T285" s="40"/>
      <c r="W285" s="40"/>
      <c r="X285" s="40"/>
      <c r="Y285" s="40"/>
      <c r="Z285" s="40"/>
      <c r="AA285" s="40"/>
      <c r="AB285" s="40"/>
      <c r="AD285" s="40"/>
      <c r="AF285" s="40"/>
      <c r="AG285" s="40"/>
      <c r="AH285" s="40"/>
      <c r="AI285" s="40"/>
      <c r="AL285" s="40"/>
      <c r="AM285" s="40"/>
      <c r="AN285" s="40"/>
      <c r="AO285" s="40"/>
      <c r="AP285" s="40"/>
      <c r="AQ285" s="40"/>
      <c r="AR285" s="40"/>
      <c r="AS285" s="40"/>
      <c r="AT285" s="40"/>
      <c r="AU285" s="40"/>
      <c r="AV285" s="23"/>
      <c r="AY285" s="40"/>
      <c r="AZ285" s="40"/>
      <c r="BA285" s="40"/>
      <c r="BB285" s="40"/>
      <c r="BE285" s="40"/>
      <c r="BF285" s="40"/>
      <c r="BG285" s="40"/>
      <c r="BH285" s="40"/>
      <c r="BK285" s="40"/>
      <c r="BL285" s="40"/>
      <c r="BM285" s="40"/>
      <c r="BN285" s="40"/>
      <c r="BQ285" s="40"/>
      <c r="BR285" s="40"/>
      <c r="BS285" s="40"/>
      <c r="BT285" s="40"/>
      <c r="BV285" s="40"/>
      <c r="BW285" s="40"/>
      <c r="BX285" s="40"/>
      <c r="BY285" s="40"/>
      <c r="CA285" s="40"/>
      <c r="CB285" s="40"/>
      <c r="CC285" s="40"/>
      <c r="CD285" s="15"/>
      <c r="CE285" s="15"/>
      <c r="CF285" s="15"/>
      <c r="CG285" s="15"/>
      <c r="CH285" s="15"/>
      <c r="CI285" s="15"/>
      <c r="CJ285" s="15"/>
      <c r="CK285" s="15"/>
      <c r="CL285" s="15"/>
      <c r="CM285" s="15"/>
      <c r="CN285" s="15"/>
      <c r="CO285" s="15"/>
      <c r="CP285" s="15"/>
      <c r="CQ285" s="15"/>
    </row>
    <row r="286" spans="1:95" s="44" customFormat="1" hidden="1" x14ac:dyDescent="0.2">
      <c r="A286" s="15"/>
      <c r="B286" s="15"/>
      <c r="C286" s="15"/>
      <c r="D286" s="15"/>
      <c r="E286" s="15"/>
      <c r="F286" s="15"/>
      <c r="G286" s="15"/>
      <c r="H286" s="15"/>
      <c r="I286" s="19"/>
      <c r="J286" s="40"/>
      <c r="K286" s="40"/>
      <c r="L286" s="40"/>
      <c r="M286" s="40"/>
      <c r="N286" s="40"/>
      <c r="O286" s="40"/>
      <c r="P286" s="40"/>
      <c r="Q286" s="40"/>
      <c r="R286" s="58"/>
      <c r="S286" s="58"/>
      <c r="T286" s="40"/>
      <c r="W286" s="40"/>
      <c r="X286" s="40"/>
      <c r="Y286" s="40"/>
      <c r="Z286" s="40"/>
      <c r="AA286" s="40"/>
      <c r="AB286" s="40"/>
      <c r="AD286" s="40"/>
      <c r="AF286" s="40"/>
      <c r="AG286" s="40"/>
      <c r="AH286" s="40"/>
      <c r="AI286" s="40"/>
      <c r="AL286" s="40"/>
      <c r="AM286" s="40"/>
      <c r="AN286" s="40"/>
      <c r="AO286" s="40"/>
      <c r="AP286" s="40"/>
      <c r="AQ286" s="40"/>
      <c r="AR286" s="40"/>
      <c r="AS286" s="40"/>
      <c r="AT286" s="40"/>
      <c r="AU286" s="40"/>
      <c r="AV286" s="23"/>
      <c r="AY286" s="40"/>
      <c r="AZ286" s="40"/>
      <c r="BA286" s="40"/>
      <c r="BB286" s="40"/>
      <c r="BE286" s="40"/>
      <c r="BF286" s="40"/>
      <c r="BG286" s="40"/>
      <c r="BH286" s="40"/>
      <c r="BK286" s="40"/>
      <c r="BL286" s="40"/>
      <c r="BM286" s="40"/>
      <c r="BN286" s="40"/>
      <c r="BQ286" s="40"/>
      <c r="BR286" s="40"/>
      <c r="BS286" s="40"/>
      <c r="BT286" s="40"/>
      <c r="BV286" s="40"/>
      <c r="BW286" s="40"/>
      <c r="BX286" s="40"/>
      <c r="BY286" s="40"/>
      <c r="CA286" s="40"/>
      <c r="CB286" s="40"/>
      <c r="CC286" s="40"/>
      <c r="CD286" s="15"/>
      <c r="CE286" s="15"/>
      <c r="CF286" s="15"/>
      <c r="CG286" s="15"/>
      <c r="CH286" s="15"/>
      <c r="CI286" s="15"/>
      <c r="CJ286" s="15"/>
      <c r="CK286" s="15"/>
      <c r="CL286" s="15"/>
      <c r="CM286" s="15"/>
      <c r="CN286" s="15"/>
      <c r="CO286" s="15"/>
      <c r="CP286" s="15"/>
      <c r="CQ286" s="15"/>
    </row>
    <row r="287" spans="1:95" s="44" customFormat="1" hidden="1" x14ac:dyDescent="0.2">
      <c r="A287" s="15"/>
      <c r="B287" s="15"/>
      <c r="C287" s="15"/>
      <c r="D287" s="15"/>
      <c r="E287" s="15"/>
      <c r="F287" s="15"/>
      <c r="G287" s="15"/>
      <c r="H287" s="15"/>
      <c r="I287" s="19"/>
      <c r="J287" s="40"/>
      <c r="K287" s="40"/>
      <c r="L287" s="40"/>
      <c r="M287" s="40"/>
      <c r="N287" s="40"/>
      <c r="O287" s="40"/>
      <c r="P287" s="40"/>
      <c r="Q287" s="40"/>
      <c r="R287" s="58"/>
      <c r="S287" s="58"/>
      <c r="T287" s="40"/>
      <c r="W287" s="40"/>
      <c r="X287" s="40"/>
      <c r="Y287" s="40"/>
      <c r="Z287" s="40"/>
      <c r="AA287" s="40"/>
      <c r="AB287" s="40"/>
      <c r="AD287" s="40"/>
      <c r="AF287" s="40"/>
      <c r="AG287" s="40"/>
      <c r="AH287" s="40"/>
      <c r="AI287" s="40"/>
      <c r="AL287" s="40"/>
      <c r="AM287" s="40"/>
      <c r="AN287" s="40"/>
      <c r="AO287" s="40"/>
      <c r="AP287" s="40"/>
      <c r="AQ287" s="40"/>
      <c r="AR287" s="40"/>
      <c r="AS287" s="40"/>
      <c r="AT287" s="40"/>
      <c r="AU287" s="40"/>
      <c r="AV287" s="23"/>
      <c r="AY287" s="40"/>
      <c r="AZ287" s="40"/>
      <c r="BA287" s="40"/>
      <c r="BB287" s="40"/>
      <c r="BE287" s="40"/>
      <c r="BF287" s="40"/>
      <c r="BG287" s="40"/>
      <c r="BH287" s="40"/>
      <c r="BK287" s="40"/>
      <c r="BL287" s="40"/>
      <c r="BM287" s="40"/>
      <c r="BN287" s="40"/>
      <c r="BQ287" s="40"/>
      <c r="BR287" s="40"/>
      <c r="BS287" s="40"/>
      <c r="BT287" s="40"/>
      <c r="BV287" s="40"/>
      <c r="BW287" s="40"/>
      <c r="BX287" s="40"/>
      <c r="BY287" s="40"/>
      <c r="CA287" s="40"/>
      <c r="CB287" s="40"/>
      <c r="CC287" s="40"/>
      <c r="CD287" s="15"/>
      <c r="CE287" s="15"/>
      <c r="CF287" s="15"/>
      <c r="CG287" s="15"/>
      <c r="CH287" s="15"/>
      <c r="CI287" s="15"/>
      <c r="CJ287" s="15"/>
      <c r="CK287" s="15"/>
      <c r="CL287" s="15"/>
      <c r="CM287" s="15"/>
      <c r="CN287" s="15"/>
      <c r="CO287" s="15"/>
      <c r="CP287" s="15"/>
      <c r="CQ287" s="15"/>
    </row>
    <row r="288" spans="1:95" s="44" customFormat="1" hidden="1" x14ac:dyDescent="0.2">
      <c r="A288" s="15"/>
      <c r="B288" s="15"/>
      <c r="C288" s="15"/>
      <c r="D288" s="15"/>
      <c r="E288" s="15"/>
      <c r="F288" s="15"/>
      <c r="G288" s="15"/>
      <c r="H288" s="15"/>
      <c r="I288" s="19"/>
      <c r="J288" s="40"/>
      <c r="K288" s="40"/>
      <c r="L288" s="40"/>
      <c r="M288" s="40"/>
      <c r="N288" s="40"/>
      <c r="O288" s="40"/>
      <c r="P288" s="40"/>
      <c r="Q288" s="40"/>
      <c r="R288" s="58"/>
      <c r="S288" s="58"/>
      <c r="T288" s="40"/>
      <c r="W288" s="40"/>
      <c r="X288" s="40"/>
      <c r="Y288" s="40"/>
      <c r="Z288" s="40"/>
      <c r="AA288" s="40"/>
      <c r="AB288" s="40"/>
      <c r="AD288" s="40"/>
      <c r="AF288" s="40"/>
      <c r="AG288" s="40"/>
      <c r="AH288" s="40"/>
      <c r="AI288" s="40"/>
      <c r="AL288" s="40"/>
      <c r="AM288" s="40"/>
      <c r="AN288" s="40"/>
      <c r="AO288" s="40"/>
      <c r="AP288" s="40"/>
      <c r="AQ288" s="40"/>
      <c r="AR288" s="40"/>
      <c r="AS288" s="40"/>
      <c r="AT288" s="40"/>
      <c r="AU288" s="40"/>
      <c r="AV288" s="23"/>
      <c r="AY288" s="40"/>
      <c r="AZ288" s="40"/>
      <c r="BA288" s="40"/>
      <c r="BB288" s="40"/>
      <c r="BE288" s="40"/>
      <c r="BF288" s="40"/>
      <c r="BG288" s="40"/>
      <c r="BH288" s="40"/>
      <c r="BK288" s="40"/>
      <c r="BL288" s="40"/>
      <c r="BM288" s="40"/>
      <c r="BN288" s="40"/>
      <c r="BQ288" s="40"/>
      <c r="BR288" s="40"/>
      <c r="BS288" s="40"/>
      <c r="BT288" s="40"/>
      <c r="BV288" s="40"/>
      <c r="BW288" s="40"/>
      <c r="BX288" s="40"/>
      <c r="BY288" s="40"/>
      <c r="CA288" s="40"/>
      <c r="CB288" s="40"/>
      <c r="CC288" s="40"/>
      <c r="CD288" s="15"/>
      <c r="CE288" s="15"/>
      <c r="CF288" s="15"/>
      <c r="CG288" s="15"/>
      <c r="CH288" s="15"/>
      <c r="CI288" s="15"/>
      <c r="CJ288" s="15"/>
      <c r="CK288" s="15"/>
      <c r="CL288" s="15"/>
      <c r="CM288" s="15"/>
      <c r="CN288" s="15"/>
      <c r="CO288" s="15"/>
      <c r="CP288" s="15"/>
      <c r="CQ288" s="15"/>
    </row>
    <row r="289" spans="1:95" s="44" customFormat="1" hidden="1" x14ac:dyDescent="0.2">
      <c r="A289" s="15"/>
      <c r="B289" s="15"/>
      <c r="C289" s="15"/>
      <c r="D289" s="15"/>
      <c r="E289" s="15"/>
      <c r="F289" s="15"/>
      <c r="G289" s="15"/>
      <c r="H289" s="15"/>
      <c r="I289" s="19"/>
      <c r="J289" s="40"/>
      <c r="K289" s="40"/>
      <c r="L289" s="40"/>
      <c r="M289" s="40"/>
      <c r="N289" s="40"/>
      <c r="O289" s="40"/>
      <c r="P289" s="40"/>
      <c r="Q289" s="40"/>
      <c r="R289" s="58"/>
      <c r="S289" s="58"/>
      <c r="T289" s="40"/>
      <c r="W289" s="40"/>
      <c r="X289" s="40"/>
      <c r="Y289" s="40"/>
      <c r="Z289" s="40"/>
      <c r="AA289" s="40"/>
      <c r="AB289" s="40"/>
      <c r="AD289" s="40"/>
      <c r="AF289" s="40"/>
      <c r="AG289" s="40"/>
      <c r="AH289" s="40"/>
      <c r="AI289" s="40"/>
      <c r="AL289" s="40"/>
      <c r="AM289" s="40"/>
      <c r="AN289" s="40"/>
      <c r="AO289" s="40"/>
      <c r="AP289" s="40"/>
      <c r="AQ289" s="40"/>
      <c r="AR289" s="40"/>
      <c r="AS289" s="40"/>
      <c r="AT289" s="40"/>
      <c r="AU289" s="40"/>
      <c r="AV289" s="23"/>
      <c r="AY289" s="40"/>
      <c r="AZ289" s="40"/>
      <c r="BA289" s="40"/>
      <c r="BB289" s="40"/>
      <c r="BE289" s="40"/>
      <c r="BF289" s="40"/>
      <c r="BG289" s="40"/>
      <c r="BH289" s="40"/>
      <c r="BK289" s="40"/>
      <c r="BL289" s="40"/>
      <c r="BM289" s="40"/>
      <c r="BN289" s="40"/>
      <c r="BQ289" s="40"/>
      <c r="BR289" s="40"/>
      <c r="BS289" s="40"/>
      <c r="BT289" s="40"/>
      <c r="BV289" s="40"/>
      <c r="BW289" s="40"/>
      <c r="BX289" s="40"/>
      <c r="BY289" s="40"/>
      <c r="CA289" s="40"/>
      <c r="CB289" s="40"/>
      <c r="CC289" s="40"/>
      <c r="CD289" s="15"/>
      <c r="CE289" s="15"/>
      <c r="CF289" s="15"/>
      <c r="CG289" s="15"/>
      <c r="CH289" s="15"/>
      <c r="CI289" s="15"/>
      <c r="CJ289" s="15"/>
      <c r="CK289" s="15"/>
      <c r="CL289" s="15"/>
      <c r="CM289" s="15"/>
      <c r="CN289" s="15"/>
      <c r="CO289" s="15"/>
      <c r="CP289" s="15"/>
      <c r="CQ289" s="15"/>
    </row>
    <row r="290" spans="1:95" s="44" customFormat="1" hidden="1" x14ac:dyDescent="0.2">
      <c r="A290" s="15"/>
      <c r="B290" s="15"/>
      <c r="C290" s="15"/>
      <c r="D290" s="15"/>
      <c r="E290" s="15"/>
      <c r="F290" s="15"/>
      <c r="G290" s="15"/>
      <c r="H290" s="15"/>
      <c r="I290" s="19"/>
      <c r="J290" s="40"/>
      <c r="K290" s="40"/>
      <c r="L290" s="40"/>
      <c r="M290" s="40"/>
      <c r="N290" s="40"/>
      <c r="O290" s="40"/>
      <c r="P290" s="40"/>
      <c r="Q290" s="40"/>
      <c r="R290" s="58"/>
      <c r="S290" s="58"/>
      <c r="T290" s="40"/>
      <c r="W290" s="40"/>
      <c r="X290" s="40"/>
      <c r="Y290" s="40"/>
      <c r="Z290" s="40"/>
      <c r="AA290" s="40"/>
      <c r="AB290" s="40"/>
      <c r="AD290" s="40"/>
      <c r="AF290" s="40"/>
      <c r="AG290" s="40"/>
      <c r="AH290" s="40"/>
      <c r="AI290" s="40"/>
      <c r="AL290" s="40"/>
      <c r="AM290" s="40"/>
      <c r="AN290" s="40"/>
      <c r="AO290" s="40"/>
      <c r="AP290" s="40"/>
      <c r="AQ290" s="40"/>
      <c r="AR290" s="40"/>
      <c r="AS290" s="40"/>
      <c r="AT290" s="40"/>
      <c r="AU290" s="40"/>
      <c r="AV290" s="23"/>
      <c r="AY290" s="40"/>
      <c r="AZ290" s="40"/>
      <c r="BA290" s="40"/>
      <c r="BB290" s="40"/>
      <c r="BE290" s="40"/>
      <c r="BF290" s="40"/>
      <c r="BG290" s="40"/>
      <c r="BH290" s="40"/>
      <c r="BK290" s="40"/>
      <c r="BL290" s="40"/>
      <c r="BM290" s="40"/>
      <c r="BN290" s="40"/>
      <c r="BQ290" s="40"/>
      <c r="BR290" s="40"/>
      <c r="BS290" s="40"/>
      <c r="BT290" s="40"/>
      <c r="BV290" s="40"/>
      <c r="BW290" s="40"/>
      <c r="BX290" s="40"/>
      <c r="BY290" s="40"/>
      <c r="CA290" s="40"/>
      <c r="CB290" s="40"/>
      <c r="CC290" s="40"/>
      <c r="CD290" s="15"/>
      <c r="CE290" s="15"/>
      <c r="CF290" s="15"/>
      <c r="CG290" s="15"/>
      <c r="CH290" s="15"/>
      <c r="CI290" s="15"/>
      <c r="CJ290" s="15"/>
      <c r="CK290" s="15"/>
      <c r="CL290" s="15"/>
      <c r="CM290" s="15"/>
      <c r="CN290" s="15"/>
      <c r="CO290" s="15"/>
      <c r="CP290" s="15"/>
      <c r="CQ290" s="15"/>
    </row>
    <row r="291" spans="1:95" s="44" customFormat="1" hidden="1" x14ac:dyDescent="0.2">
      <c r="A291" s="15"/>
      <c r="B291" s="15"/>
      <c r="C291" s="15"/>
      <c r="D291" s="15"/>
      <c r="E291" s="15"/>
      <c r="F291" s="15"/>
      <c r="G291" s="15"/>
      <c r="H291" s="15"/>
      <c r="I291" s="19"/>
      <c r="J291" s="40"/>
      <c r="K291" s="40"/>
      <c r="L291" s="40"/>
      <c r="M291" s="40"/>
      <c r="N291" s="40"/>
      <c r="O291" s="40"/>
      <c r="P291" s="40"/>
      <c r="Q291" s="40"/>
      <c r="R291" s="58"/>
      <c r="S291" s="58"/>
      <c r="T291" s="40"/>
      <c r="W291" s="40"/>
      <c r="X291" s="40"/>
      <c r="Y291" s="40"/>
      <c r="Z291" s="40"/>
      <c r="AA291" s="40"/>
      <c r="AB291" s="40"/>
      <c r="AD291" s="40"/>
      <c r="AF291" s="40"/>
      <c r="AG291" s="40"/>
      <c r="AH291" s="40"/>
      <c r="AI291" s="40"/>
      <c r="AL291" s="40"/>
      <c r="AM291" s="40"/>
      <c r="AN291" s="40"/>
      <c r="AO291" s="40"/>
      <c r="AP291" s="40"/>
      <c r="AQ291" s="40"/>
      <c r="AR291" s="40"/>
      <c r="AS291" s="40"/>
      <c r="AT291" s="40"/>
      <c r="AU291" s="40"/>
      <c r="AV291" s="23"/>
      <c r="AY291" s="40"/>
      <c r="AZ291" s="40"/>
      <c r="BA291" s="40"/>
      <c r="BB291" s="40"/>
      <c r="BE291" s="40"/>
      <c r="BF291" s="40"/>
      <c r="BG291" s="40"/>
      <c r="BH291" s="40"/>
      <c r="BK291" s="40"/>
      <c r="BL291" s="40"/>
      <c r="BM291" s="40"/>
      <c r="BN291" s="40"/>
      <c r="BQ291" s="40"/>
      <c r="BR291" s="40"/>
      <c r="BS291" s="40"/>
      <c r="BT291" s="40"/>
      <c r="BV291" s="40"/>
      <c r="BW291" s="40"/>
      <c r="BX291" s="40"/>
      <c r="BY291" s="40"/>
      <c r="CA291" s="40"/>
      <c r="CB291" s="40"/>
      <c r="CC291" s="40"/>
      <c r="CD291" s="15"/>
      <c r="CE291" s="15"/>
      <c r="CF291" s="15"/>
      <c r="CG291" s="15"/>
      <c r="CH291" s="15"/>
      <c r="CI291" s="15"/>
      <c r="CJ291" s="15"/>
      <c r="CK291" s="15"/>
      <c r="CL291" s="15"/>
      <c r="CM291" s="15"/>
      <c r="CN291" s="15"/>
      <c r="CO291" s="15"/>
      <c r="CP291" s="15"/>
      <c r="CQ291" s="15"/>
    </row>
    <row r="292" spans="1:95" s="44" customFormat="1" hidden="1" x14ac:dyDescent="0.2">
      <c r="A292" s="15"/>
      <c r="B292" s="15"/>
      <c r="C292" s="15"/>
      <c r="D292" s="15"/>
      <c r="E292" s="15"/>
      <c r="F292" s="15"/>
      <c r="G292" s="15"/>
      <c r="H292" s="15"/>
      <c r="I292" s="19"/>
      <c r="J292" s="40"/>
      <c r="K292" s="40"/>
      <c r="L292" s="40"/>
      <c r="M292" s="40"/>
      <c r="N292" s="40"/>
      <c r="O292" s="40"/>
      <c r="P292" s="40"/>
      <c r="Q292" s="40"/>
      <c r="R292" s="58"/>
      <c r="S292" s="58"/>
      <c r="T292" s="40"/>
      <c r="W292" s="40"/>
      <c r="X292" s="40"/>
      <c r="Y292" s="40"/>
      <c r="Z292" s="40"/>
      <c r="AA292" s="40"/>
      <c r="AB292" s="40"/>
      <c r="AD292" s="40"/>
      <c r="AF292" s="40"/>
      <c r="AG292" s="40"/>
      <c r="AH292" s="40"/>
      <c r="AI292" s="40"/>
      <c r="AL292" s="40"/>
      <c r="AM292" s="40"/>
      <c r="AN292" s="40"/>
      <c r="AO292" s="40"/>
      <c r="AP292" s="40"/>
      <c r="AQ292" s="40"/>
      <c r="AR292" s="40"/>
      <c r="AS292" s="40"/>
      <c r="AT292" s="40"/>
      <c r="AU292" s="40"/>
      <c r="AV292" s="23"/>
      <c r="AY292" s="40"/>
      <c r="AZ292" s="40"/>
      <c r="BA292" s="40"/>
      <c r="BB292" s="40"/>
      <c r="BE292" s="40"/>
      <c r="BF292" s="40"/>
      <c r="BG292" s="40"/>
      <c r="BH292" s="40"/>
      <c r="BK292" s="40"/>
      <c r="BL292" s="40"/>
      <c r="BM292" s="40"/>
      <c r="BN292" s="40"/>
      <c r="BQ292" s="40"/>
      <c r="BR292" s="40"/>
      <c r="BS292" s="40"/>
      <c r="BT292" s="40"/>
      <c r="BV292" s="40"/>
      <c r="BW292" s="40"/>
      <c r="BX292" s="40"/>
      <c r="BY292" s="40"/>
      <c r="CA292" s="40"/>
      <c r="CB292" s="40"/>
      <c r="CC292" s="40"/>
      <c r="CD292" s="15"/>
      <c r="CE292" s="15"/>
      <c r="CF292" s="15"/>
      <c r="CG292" s="15"/>
      <c r="CH292" s="15"/>
      <c r="CI292" s="15"/>
      <c r="CJ292" s="15"/>
      <c r="CK292" s="15"/>
      <c r="CL292" s="15"/>
      <c r="CM292" s="15"/>
      <c r="CN292" s="15"/>
      <c r="CO292" s="15"/>
      <c r="CP292" s="15"/>
      <c r="CQ292" s="15"/>
    </row>
    <row r="293" spans="1:95" s="44" customFormat="1" hidden="1" x14ac:dyDescent="0.2">
      <c r="A293" s="15"/>
      <c r="B293" s="15"/>
      <c r="C293" s="15"/>
      <c r="D293" s="15"/>
      <c r="E293" s="15"/>
      <c r="F293" s="15"/>
      <c r="G293" s="15"/>
      <c r="H293" s="15"/>
      <c r="I293" s="19"/>
      <c r="J293" s="40"/>
      <c r="K293" s="40"/>
      <c r="L293" s="40"/>
      <c r="M293" s="40"/>
      <c r="N293" s="40"/>
      <c r="O293" s="40"/>
      <c r="P293" s="40"/>
      <c r="Q293" s="40"/>
      <c r="R293" s="58"/>
      <c r="S293" s="58"/>
      <c r="T293" s="40"/>
      <c r="W293" s="40"/>
      <c r="X293" s="40"/>
      <c r="Y293" s="40"/>
      <c r="Z293" s="40"/>
      <c r="AA293" s="40"/>
      <c r="AB293" s="40"/>
      <c r="AD293" s="40"/>
      <c r="AF293" s="40"/>
      <c r="AG293" s="40"/>
      <c r="AH293" s="40"/>
      <c r="AI293" s="40"/>
      <c r="AL293" s="40"/>
      <c r="AM293" s="40"/>
      <c r="AN293" s="40"/>
      <c r="AO293" s="40"/>
      <c r="AP293" s="40"/>
      <c r="AQ293" s="40"/>
      <c r="AR293" s="40"/>
      <c r="AS293" s="40"/>
      <c r="AT293" s="40"/>
      <c r="AU293" s="40"/>
      <c r="AV293" s="23"/>
      <c r="AY293" s="40"/>
      <c r="AZ293" s="40"/>
      <c r="BA293" s="40"/>
      <c r="BB293" s="40"/>
      <c r="BE293" s="40"/>
      <c r="BF293" s="40"/>
      <c r="BG293" s="40"/>
      <c r="BH293" s="40"/>
      <c r="BK293" s="40"/>
      <c r="BL293" s="40"/>
      <c r="BM293" s="40"/>
      <c r="BN293" s="40"/>
      <c r="BQ293" s="40"/>
      <c r="BR293" s="40"/>
      <c r="BS293" s="40"/>
      <c r="BT293" s="40"/>
      <c r="BV293" s="40"/>
      <c r="BW293" s="40"/>
      <c r="BX293" s="40"/>
      <c r="BY293" s="40"/>
      <c r="CA293" s="40"/>
      <c r="CB293" s="40"/>
      <c r="CC293" s="40"/>
      <c r="CD293" s="15"/>
      <c r="CE293" s="15"/>
      <c r="CF293" s="15"/>
      <c r="CG293" s="15"/>
      <c r="CH293" s="15"/>
      <c r="CI293" s="15"/>
      <c r="CJ293" s="15"/>
      <c r="CK293" s="15"/>
      <c r="CL293" s="15"/>
      <c r="CM293" s="15"/>
      <c r="CN293" s="15"/>
      <c r="CO293" s="15"/>
      <c r="CP293" s="15"/>
      <c r="CQ293" s="15"/>
    </row>
    <row r="294" spans="1:95" s="44" customFormat="1" hidden="1" x14ac:dyDescent="0.2">
      <c r="A294" s="15"/>
      <c r="B294" s="15"/>
      <c r="C294" s="15"/>
      <c r="D294" s="15"/>
      <c r="E294" s="15"/>
      <c r="F294" s="15"/>
      <c r="G294" s="15"/>
      <c r="H294" s="15"/>
      <c r="I294" s="19"/>
      <c r="J294" s="40"/>
      <c r="K294" s="40"/>
      <c r="L294" s="40"/>
      <c r="M294" s="40"/>
      <c r="N294" s="40"/>
      <c r="O294" s="40"/>
      <c r="P294" s="40"/>
      <c r="Q294" s="40"/>
      <c r="R294" s="58"/>
      <c r="S294" s="58"/>
      <c r="T294" s="40"/>
      <c r="W294" s="40"/>
      <c r="X294" s="40"/>
      <c r="Y294" s="40"/>
      <c r="Z294" s="40"/>
      <c r="AA294" s="40"/>
      <c r="AB294" s="40"/>
      <c r="AD294" s="40"/>
      <c r="AF294" s="40"/>
      <c r="AG294" s="40"/>
      <c r="AH294" s="40"/>
      <c r="AI294" s="40"/>
      <c r="AL294" s="40"/>
      <c r="AM294" s="40"/>
      <c r="AN294" s="40"/>
      <c r="AO294" s="40"/>
      <c r="AP294" s="40"/>
      <c r="AQ294" s="40"/>
      <c r="AR294" s="40"/>
      <c r="AS294" s="40"/>
      <c r="AT294" s="40"/>
      <c r="AU294" s="40"/>
      <c r="AV294" s="23"/>
      <c r="AY294" s="40"/>
      <c r="AZ294" s="40"/>
      <c r="BA294" s="40"/>
      <c r="BB294" s="40"/>
      <c r="BE294" s="40"/>
      <c r="BF294" s="40"/>
      <c r="BG294" s="40"/>
      <c r="BH294" s="40"/>
      <c r="BK294" s="40"/>
      <c r="BL294" s="40"/>
      <c r="BM294" s="40"/>
      <c r="BN294" s="40"/>
      <c r="BQ294" s="40"/>
      <c r="BR294" s="40"/>
      <c r="BS294" s="40"/>
      <c r="BT294" s="40"/>
      <c r="BV294" s="40"/>
      <c r="BW294" s="40"/>
      <c r="BX294" s="40"/>
      <c r="BY294" s="40"/>
      <c r="CA294" s="40"/>
      <c r="CB294" s="40"/>
      <c r="CC294" s="40"/>
      <c r="CD294" s="15"/>
      <c r="CE294" s="15"/>
      <c r="CF294" s="15"/>
      <c r="CG294" s="15"/>
      <c r="CH294" s="15"/>
      <c r="CI294" s="15"/>
      <c r="CJ294" s="15"/>
      <c r="CK294" s="15"/>
      <c r="CL294" s="15"/>
      <c r="CM294" s="15"/>
      <c r="CN294" s="15"/>
      <c r="CO294" s="15"/>
      <c r="CP294" s="15"/>
      <c r="CQ294" s="15"/>
    </row>
    <row r="295" spans="1:95" s="44" customFormat="1" x14ac:dyDescent="0.2">
      <c r="A295" s="15"/>
      <c r="B295" s="15"/>
      <c r="C295" s="15"/>
      <c r="D295" s="15"/>
      <c r="E295" s="15"/>
      <c r="F295" s="15"/>
      <c r="G295" s="15"/>
      <c r="H295" s="15"/>
      <c r="I295" s="19"/>
      <c r="J295" s="40"/>
      <c r="K295" s="40"/>
      <c r="L295" s="40"/>
      <c r="M295" s="40"/>
      <c r="N295" s="40"/>
      <c r="O295" s="40"/>
      <c r="P295" s="40"/>
      <c r="Q295" s="40"/>
      <c r="R295" s="58"/>
      <c r="S295" s="58"/>
      <c r="T295" s="40"/>
      <c r="W295" s="40"/>
      <c r="X295" s="40"/>
      <c r="Y295" s="40"/>
      <c r="Z295" s="40"/>
      <c r="AA295" s="40"/>
      <c r="AB295" s="40"/>
      <c r="AD295" s="40"/>
      <c r="AF295" s="40"/>
      <c r="AG295" s="40"/>
      <c r="AH295" s="40"/>
      <c r="AI295" s="40"/>
      <c r="AL295" s="40"/>
      <c r="AM295" s="40"/>
      <c r="AN295" s="40"/>
      <c r="AO295" s="40"/>
      <c r="AP295" s="40"/>
      <c r="AQ295" s="40"/>
      <c r="AR295" s="40"/>
      <c r="AS295" s="40"/>
      <c r="AT295" s="40"/>
      <c r="AU295" s="40"/>
      <c r="AV295" s="23"/>
      <c r="AY295" s="40"/>
      <c r="AZ295" s="40"/>
      <c r="BA295" s="40"/>
      <c r="BB295" s="40"/>
      <c r="BE295" s="40"/>
      <c r="BF295" s="40"/>
      <c r="BG295" s="40"/>
      <c r="BH295" s="40"/>
      <c r="BK295" s="40"/>
      <c r="BL295" s="40"/>
      <c r="BM295" s="40"/>
      <c r="BN295" s="40"/>
      <c r="BQ295" s="40"/>
      <c r="BR295" s="40"/>
      <c r="BS295" s="40"/>
      <c r="BT295" s="40"/>
      <c r="BV295" s="40"/>
      <c r="BW295" s="40"/>
      <c r="BX295" s="40"/>
      <c r="BY295" s="40"/>
      <c r="CA295" s="40"/>
      <c r="CB295" s="40"/>
      <c r="CC295" s="40"/>
      <c r="CD295" s="15"/>
      <c r="CE295" s="15"/>
      <c r="CF295" s="15"/>
      <c r="CG295" s="15"/>
      <c r="CH295" s="15"/>
      <c r="CI295" s="15"/>
      <c r="CJ295" s="15"/>
      <c r="CK295" s="15"/>
      <c r="CL295" s="15"/>
      <c r="CM295" s="15"/>
      <c r="CN295" s="15"/>
      <c r="CO295" s="15"/>
      <c r="CP295" s="15"/>
      <c r="CQ295" s="15"/>
    </row>
    <row r="296" spans="1:95" s="44" customFormat="1" x14ac:dyDescent="0.2">
      <c r="A296" s="15"/>
      <c r="B296" s="15"/>
      <c r="C296" s="15"/>
      <c r="D296" s="15"/>
      <c r="E296" s="15"/>
      <c r="F296" s="15"/>
      <c r="G296" s="15"/>
      <c r="H296" s="15"/>
      <c r="I296" s="19"/>
      <c r="J296" s="40"/>
      <c r="K296" s="40"/>
      <c r="L296" s="40"/>
      <c r="M296" s="40"/>
      <c r="N296" s="40"/>
      <c r="O296" s="40"/>
      <c r="P296" s="40"/>
      <c r="Q296" s="40"/>
      <c r="R296" s="58"/>
      <c r="S296" s="58"/>
      <c r="T296" s="40"/>
      <c r="W296" s="40"/>
      <c r="X296" s="40"/>
      <c r="Y296" s="40"/>
      <c r="Z296" s="40"/>
      <c r="AA296" s="172"/>
      <c r="AB296" s="172"/>
      <c r="AC296" s="172"/>
      <c r="AD296" s="172"/>
      <c r="AE296" s="172"/>
      <c r="AF296" s="172"/>
      <c r="AG296" s="172"/>
      <c r="AH296" s="172"/>
      <c r="AI296" s="172"/>
      <c r="AJ296" s="172"/>
      <c r="AL296" s="40"/>
      <c r="AM296" s="40"/>
      <c r="AN296" s="40"/>
      <c r="AO296" s="40"/>
      <c r="AP296" s="40"/>
      <c r="AQ296" s="40"/>
      <c r="AR296" s="40"/>
      <c r="AS296" s="40"/>
      <c r="AT296" s="40"/>
      <c r="AU296" s="40"/>
      <c r="AV296" s="23"/>
      <c r="AY296" s="40"/>
      <c r="AZ296" s="40"/>
      <c r="BA296" s="40"/>
      <c r="BB296" s="40"/>
      <c r="BE296" s="40"/>
      <c r="BF296" s="40"/>
      <c r="BG296" s="40"/>
      <c r="BH296" s="40"/>
      <c r="BK296" s="40"/>
      <c r="BL296" s="40"/>
      <c r="BM296" s="40"/>
      <c r="BN296" s="40"/>
      <c r="BQ296" s="40"/>
      <c r="BR296" s="40"/>
      <c r="BS296" s="40"/>
      <c r="BT296" s="40"/>
      <c r="BV296" s="40"/>
      <c r="BW296" s="40"/>
      <c r="BX296" s="40"/>
      <c r="BY296" s="40"/>
      <c r="CA296" s="40"/>
      <c r="CB296" s="40"/>
      <c r="CC296" s="40"/>
      <c r="CD296" s="15"/>
      <c r="CE296" s="15"/>
      <c r="CF296" s="15"/>
      <c r="CG296" s="15"/>
      <c r="CH296" s="15"/>
      <c r="CI296" s="15"/>
      <c r="CJ296" s="15"/>
      <c r="CK296" s="15"/>
      <c r="CL296" s="15"/>
      <c r="CM296" s="15"/>
      <c r="CN296" s="15"/>
      <c r="CO296" s="15"/>
      <c r="CP296" s="15"/>
      <c r="CQ296" s="15"/>
    </row>
    <row r="297" spans="1:95" s="44" customFormat="1" x14ac:dyDescent="0.2">
      <c r="A297" s="15"/>
      <c r="B297" s="15"/>
      <c r="C297" s="15"/>
      <c r="D297" s="15"/>
      <c r="E297" s="15"/>
      <c r="F297" s="15"/>
      <c r="G297" s="15"/>
      <c r="H297" s="15"/>
      <c r="I297" s="19"/>
      <c r="J297" s="40"/>
      <c r="K297" s="40"/>
      <c r="L297" s="40"/>
      <c r="M297" s="40"/>
      <c r="N297" s="40"/>
      <c r="O297" s="40"/>
      <c r="P297" s="40"/>
      <c r="Q297" s="40"/>
      <c r="R297" s="58"/>
      <c r="S297" s="58"/>
      <c r="T297" s="40"/>
      <c r="W297" s="40"/>
      <c r="X297" s="40"/>
      <c r="Y297" s="40"/>
      <c r="Z297" s="40"/>
      <c r="AA297" s="40"/>
      <c r="AB297" s="40"/>
      <c r="AD297" s="40"/>
      <c r="AF297" s="40"/>
      <c r="AG297" s="40"/>
      <c r="AH297" s="40"/>
      <c r="AI297" s="40"/>
      <c r="AL297" s="40"/>
      <c r="AM297" s="40"/>
      <c r="AN297" s="40"/>
      <c r="AO297" s="40"/>
      <c r="AP297" s="40"/>
      <c r="AQ297" s="40"/>
      <c r="AR297" s="40"/>
      <c r="AS297" s="40"/>
      <c r="AT297" s="40"/>
      <c r="AU297" s="40"/>
      <c r="AV297" s="23"/>
      <c r="AY297" s="40"/>
      <c r="AZ297" s="40"/>
      <c r="BA297" s="40"/>
      <c r="BB297" s="40"/>
      <c r="BE297" s="40"/>
      <c r="BF297" s="40"/>
      <c r="BG297" s="40"/>
      <c r="BH297" s="40"/>
      <c r="BK297" s="40"/>
      <c r="BL297" s="40"/>
      <c r="BM297" s="40"/>
      <c r="BN297" s="40"/>
      <c r="BQ297" s="40"/>
      <c r="BR297" s="40"/>
      <c r="BS297" s="40"/>
      <c r="BT297" s="40"/>
      <c r="BV297" s="40"/>
      <c r="BW297" s="40"/>
      <c r="BX297" s="40"/>
      <c r="BY297" s="40"/>
      <c r="CA297" s="40"/>
      <c r="CB297" s="40"/>
      <c r="CC297" s="40"/>
      <c r="CD297" s="15"/>
      <c r="CE297" s="15"/>
      <c r="CF297" s="15"/>
      <c r="CG297" s="15"/>
      <c r="CH297" s="15"/>
      <c r="CI297" s="15"/>
      <c r="CJ297" s="15"/>
      <c r="CK297" s="15"/>
      <c r="CL297" s="15"/>
      <c r="CM297" s="15"/>
      <c r="CN297" s="15"/>
      <c r="CO297" s="15"/>
      <c r="CP297" s="15"/>
      <c r="CQ297" s="15"/>
    </row>
    <row r="298" spans="1:95" s="44" customFormat="1" x14ac:dyDescent="0.2">
      <c r="A298" s="15"/>
      <c r="B298" s="15"/>
      <c r="C298" s="15"/>
      <c r="D298" s="15"/>
      <c r="E298" s="15"/>
      <c r="F298" s="15"/>
      <c r="G298" s="15"/>
      <c r="H298" s="15"/>
      <c r="I298" s="19"/>
      <c r="J298" s="40"/>
      <c r="K298" s="40"/>
      <c r="L298" s="40"/>
      <c r="M298" s="40"/>
      <c r="N298" s="40"/>
      <c r="O298" s="40"/>
      <c r="P298" s="40"/>
      <c r="Q298" s="40"/>
      <c r="R298" s="58"/>
      <c r="S298" s="58"/>
      <c r="T298" s="40"/>
      <c r="W298" s="40"/>
      <c r="X298" s="40"/>
      <c r="Y298" s="40"/>
      <c r="Z298" s="40"/>
      <c r="AA298" s="40"/>
      <c r="AB298" s="40"/>
      <c r="AD298" s="40"/>
      <c r="AF298" s="40"/>
      <c r="AG298" s="40"/>
      <c r="AH298" s="40"/>
      <c r="AI298" s="40"/>
      <c r="AL298" s="40"/>
      <c r="AM298" s="40"/>
      <c r="AN298" s="40"/>
      <c r="AO298" s="40"/>
      <c r="AP298" s="40"/>
      <c r="AQ298" s="40"/>
      <c r="AR298" s="40"/>
      <c r="AS298" s="40"/>
      <c r="AT298" s="40"/>
      <c r="AU298" s="40"/>
      <c r="AV298" s="23"/>
      <c r="AY298" s="40"/>
      <c r="AZ298" s="40"/>
      <c r="BA298" s="40"/>
      <c r="BB298" s="40"/>
      <c r="BE298" s="40"/>
      <c r="BF298" s="40"/>
      <c r="BG298" s="40"/>
      <c r="BH298" s="40"/>
      <c r="BK298" s="40"/>
      <c r="BL298" s="40"/>
      <c r="BM298" s="40"/>
      <c r="BN298" s="40"/>
      <c r="BQ298" s="40"/>
      <c r="BR298" s="40"/>
      <c r="BS298" s="40"/>
      <c r="BT298" s="40"/>
      <c r="BV298" s="40"/>
      <c r="BW298" s="40"/>
      <c r="BX298" s="40"/>
      <c r="BY298" s="40"/>
      <c r="CA298" s="40"/>
      <c r="CB298" s="40"/>
      <c r="CC298" s="40"/>
      <c r="CD298" s="15"/>
      <c r="CE298" s="15"/>
      <c r="CF298" s="15"/>
      <c r="CG298" s="15"/>
      <c r="CH298" s="15"/>
      <c r="CI298" s="15"/>
      <c r="CJ298" s="15"/>
      <c r="CK298" s="15"/>
      <c r="CL298" s="15"/>
      <c r="CM298" s="15"/>
      <c r="CN298" s="15"/>
      <c r="CO298" s="15"/>
      <c r="CP298" s="15"/>
      <c r="CQ298" s="15"/>
    </row>
    <row r="299" spans="1:95" s="44" customFormat="1" x14ac:dyDescent="0.2">
      <c r="A299" s="15"/>
      <c r="B299" s="15"/>
      <c r="C299" s="15"/>
      <c r="D299" s="15"/>
      <c r="E299" s="15"/>
      <c r="F299" s="15"/>
      <c r="G299" s="15"/>
      <c r="H299" s="15"/>
      <c r="I299" s="19"/>
      <c r="J299" s="40"/>
      <c r="K299" s="40"/>
      <c r="L299" s="40"/>
      <c r="M299" s="40"/>
      <c r="N299" s="40"/>
      <c r="O299" s="40"/>
      <c r="P299" s="40"/>
      <c r="Q299" s="40"/>
      <c r="R299" s="58"/>
      <c r="S299" s="58"/>
      <c r="T299" s="40"/>
      <c r="W299" s="40"/>
      <c r="X299" s="40"/>
      <c r="Y299" s="40"/>
      <c r="Z299" s="40"/>
      <c r="AA299" s="40"/>
      <c r="AB299" s="40"/>
      <c r="AD299" s="40"/>
      <c r="AF299" s="40"/>
      <c r="AG299" s="40"/>
      <c r="AH299" s="40"/>
      <c r="AI299" s="40"/>
      <c r="AL299" s="40"/>
      <c r="AM299" s="40"/>
      <c r="AN299" s="40"/>
      <c r="AO299" s="40"/>
      <c r="AP299" s="40"/>
      <c r="AQ299" s="40"/>
      <c r="AR299" s="40"/>
      <c r="AS299" s="40"/>
      <c r="AT299" s="40"/>
      <c r="AU299" s="40"/>
      <c r="AV299" s="23"/>
      <c r="AY299" s="40"/>
      <c r="AZ299" s="40"/>
      <c r="BA299" s="40"/>
      <c r="BB299" s="40"/>
      <c r="BE299" s="40"/>
      <c r="BF299" s="40"/>
      <c r="BG299" s="40"/>
      <c r="BH299" s="40"/>
      <c r="BK299" s="40"/>
      <c r="BL299" s="40"/>
      <c r="BM299" s="40"/>
      <c r="BN299" s="40"/>
      <c r="BQ299" s="40"/>
      <c r="BR299" s="40"/>
      <c r="BS299" s="40"/>
      <c r="BT299" s="40"/>
      <c r="BV299" s="40"/>
      <c r="BW299" s="40"/>
      <c r="BX299" s="40"/>
      <c r="BY299" s="40"/>
      <c r="CA299" s="40"/>
      <c r="CB299" s="40"/>
      <c r="CC299" s="40"/>
      <c r="CD299" s="15"/>
      <c r="CE299" s="15"/>
      <c r="CF299" s="15"/>
      <c r="CG299" s="15"/>
      <c r="CH299" s="15"/>
      <c r="CI299" s="15"/>
      <c r="CJ299" s="15"/>
      <c r="CK299" s="15"/>
      <c r="CL299" s="15"/>
      <c r="CM299" s="15"/>
      <c r="CN299" s="15"/>
      <c r="CO299" s="15"/>
      <c r="CP299" s="15"/>
      <c r="CQ299" s="15"/>
    </row>
    <row r="300" spans="1:95" s="44" customFormat="1" x14ac:dyDescent="0.2">
      <c r="A300" s="15"/>
      <c r="B300" s="15"/>
      <c r="C300" s="15"/>
      <c r="D300" s="15"/>
      <c r="E300" s="15"/>
      <c r="F300" s="15"/>
      <c r="G300" s="15"/>
      <c r="H300" s="15"/>
      <c r="I300" s="19"/>
      <c r="J300" s="40"/>
      <c r="K300" s="40"/>
      <c r="L300" s="40"/>
      <c r="M300" s="40"/>
      <c r="N300" s="40"/>
      <c r="O300" s="40"/>
      <c r="P300" s="40"/>
      <c r="Q300" s="40"/>
      <c r="R300" s="58"/>
      <c r="S300" s="58"/>
      <c r="T300" s="40"/>
      <c r="W300" s="40"/>
      <c r="X300" s="40"/>
      <c r="Y300" s="40"/>
      <c r="Z300" s="40"/>
      <c r="AA300" s="40"/>
      <c r="AB300" s="40"/>
      <c r="AD300" s="40"/>
      <c r="AF300" s="40"/>
      <c r="AG300" s="40"/>
      <c r="AH300" s="40"/>
      <c r="AI300" s="40"/>
      <c r="AL300" s="40"/>
      <c r="AM300" s="40"/>
      <c r="AN300" s="40"/>
      <c r="AO300" s="40"/>
      <c r="AP300" s="40"/>
      <c r="AQ300" s="40"/>
      <c r="AR300" s="40"/>
      <c r="AS300" s="40"/>
      <c r="AT300" s="40"/>
      <c r="AU300" s="40"/>
      <c r="AV300" s="23"/>
      <c r="AY300" s="40"/>
      <c r="AZ300" s="40"/>
      <c r="BA300" s="40"/>
      <c r="BB300" s="40"/>
      <c r="BE300" s="40"/>
      <c r="BF300" s="40"/>
      <c r="BG300" s="40"/>
      <c r="BH300" s="40"/>
      <c r="BK300" s="40"/>
      <c r="BL300" s="40"/>
      <c r="BM300" s="40"/>
      <c r="BN300" s="40"/>
      <c r="BQ300" s="40"/>
      <c r="BR300" s="40"/>
      <c r="BS300" s="40"/>
      <c r="BT300" s="40"/>
      <c r="BV300" s="40"/>
      <c r="BW300" s="40"/>
      <c r="BX300" s="40"/>
      <c r="BY300" s="40"/>
      <c r="CA300" s="40"/>
      <c r="CB300" s="40"/>
      <c r="CC300" s="40"/>
      <c r="CD300" s="15"/>
      <c r="CE300" s="15"/>
      <c r="CF300" s="15"/>
      <c r="CG300" s="15"/>
      <c r="CH300" s="15"/>
      <c r="CI300" s="15"/>
      <c r="CJ300" s="15"/>
      <c r="CK300" s="15"/>
      <c r="CL300" s="15"/>
      <c r="CM300" s="15"/>
      <c r="CN300" s="15"/>
      <c r="CO300" s="15"/>
      <c r="CP300" s="15"/>
      <c r="CQ300" s="15"/>
    </row>
    <row r="301" spans="1:95" s="44" customFormat="1" x14ac:dyDescent="0.2">
      <c r="A301" s="15"/>
      <c r="B301" s="15"/>
      <c r="C301" s="15"/>
      <c r="D301" s="15"/>
      <c r="E301" s="15"/>
      <c r="F301" s="15"/>
      <c r="G301" s="15"/>
      <c r="H301" s="15"/>
      <c r="I301" s="19"/>
      <c r="J301" s="40"/>
      <c r="K301" s="40"/>
      <c r="L301" s="40"/>
      <c r="M301" s="40"/>
      <c r="N301" s="40"/>
      <c r="O301" s="40"/>
      <c r="P301" s="40"/>
      <c r="Q301" s="40"/>
      <c r="R301" s="58"/>
      <c r="S301" s="58"/>
      <c r="T301" s="40"/>
      <c r="W301" s="40"/>
      <c r="X301" s="40"/>
      <c r="Y301" s="40"/>
      <c r="Z301" s="40"/>
      <c r="AA301" s="40"/>
      <c r="AB301" s="40"/>
      <c r="AD301" s="40"/>
      <c r="AF301" s="40"/>
      <c r="AG301" s="40"/>
      <c r="AH301" s="40"/>
      <c r="AI301" s="40"/>
      <c r="AL301" s="40"/>
      <c r="AM301" s="40"/>
      <c r="AN301" s="40"/>
      <c r="AO301" s="40"/>
      <c r="AP301" s="40"/>
      <c r="AQ301" s="40"/>
      <c r="AR301" s="40"/>
      <c r="AS301" s="40"/>
      <c r="AT301" s="40"/>
      <c r="AU301" s="40"/>
      <c r="AV301" s="23"/>
      <c r="AY301" s="40"/>
      <c r="AZ301" s="40"/>
      <c r="BA301" s="40"/>
      <c r="BB301" s="40"/>
      <c r="BE301" s="40"/>
      <c r="BF301" s="40"/>
      <c r="BG301" s="40"/>
      <c r="BH301" s="40"/>
      <c r="BK301" s="40"/>
      <c r="BL301" s="40"/>
      <c r="BM301" s="40"/>
      <c r="BN301" s="40"/>
      <c r="BQ301" s="40"/>
      <c r="BR301" s="40"/>
      <c r="BS301" s="40"/>
      <c r="BT301" s="40"/>
      <c r="BV301" s="40"/>
      <c r="BW301" s="40"/>
      <c r="BX301" s="40"/>
      <c r="BY301" s="40"/>
      <c r="CA301" s="40"/>
      <c r="CB301" s="40"/>
      <c r="CC301" s="40"/>
      <c r="CD301" s="15"/>
      <c r="CE301" s="15"/>
      <c r="CF301" s="15"/>
      <c r="CG301" s="15"/>
      <c r="CH301" s="15"/>
      <c r="CI301" s="15"/>
      <c r="CJ301" s="15"/>
      <c r="CK301" s="15"/>
      <c r="CL301" s="15"/>
      <c r="CM301" s="15"/>
      <c r="CN301" s="15"/>
      <c r="CO301" s="15"/>
      <c r="CP301" s="15"/>
      <c r="CQ301" s="15"/>
    </row>
    <row r="302" spans="1:95" s="44" customFormat="1" x14ac:dyDescent="0.2">
      <c r="A302" s="15"/>
      <c r="B302" s="15"/>
      <c r="C302" s="15"/>
      <c r="D302" s="15"/>
      <c r="E302" s="15"/>
      <c r="F302" s="15"/>
      <c r="G302" s="15"/>
      <c r="H302" s="15"/>
      <c r="I302" s="19"/>
      <c r="J302" s="40"/>
      <c r="K302" s="40"/>
      <c r="L302" s="40"/>
      <c r="M302" s="40"/>
      <c r="N302" s="40"/>
      <c r="O302" s="40"/>
      <c r="P302" s="40"/>
      <c r="Q302" s="40"/>
      <c r="R302" s="58"/>
      <c r="S302" s="58"/>
      <c r="T302" s="40"/>
      <c r="W302" s="40"/>
      <c r="X302" s="40"/>
      <c r="Y302" s="40"/>
      <c r="Z302" s="40"/>
      <c r="AA302" s="40"/>
      <c r="AB302" s="40"/>
      <c r="AD302" s="40"/>
      <c r="AF302" s="40"/>
      <c r="AG302" s="40"/>
      <c r="AH302" s="40"/>
      <c r="AI302" s="40"/>
      <c r="AL302" s="40"/>
      <c r="AM302" s="40"/>
      <c r="AN302" s="40"/>
      <c r="AO302" s="40"/>
      <c r="AP302" s="40"/>
      <c r="AQ302" s="40"/>
      <c r="AR302" s="40"/>
      <c r="AS302" s="40"/>
      <c r="AT302" s="40"/>
      <c r="AU302" s="40"/>
      <c r="AV302" s="23"/>
      <c r="AY302" s="40"/>
      <c r="AZ302" s="40"/>
      <c r="BA302" s="40"/>
      <c r="BB302" s="40"/>
      <c r="BE302" s="40"/>
      <c r="BF302" s="40"/>
      <c r="BG302" s="40"/>
      <c r="BH302" s="40"/>
      <c r="BK302" s="40"/>
      <c r="BL302" s="40"/>
      <c r="BM302" s="40"/>
      <c r="BN302" s="40"/>
      <c r="BQ302" s="40"/>
      <c r="BR302" s="40"/>
      <c r="BS302" s="40"/>
      <c r="BT302" s="40"/>
      <c r="BV302" s="40"/>
      <c r="BW302" s="40"/>
      <c r="BX302" s="40"/>
      <c r="BY302" s="40"/>
      <c r="CA302" s="40"/>
      <c r="CB302" s="40"/>
      <c r="CC302" s="40"/>
      <c r="CD302" s="15"/>
      <c r="CE302" s="15"/>
      <c r="CF302" s="15"/>
      <c r="CG302" s="15"/>
      <c r="CH302" s="15"/>
      <c r="CI302" s="15"/>
      <c r="CJ302" s="15"/>
      <c r="CK302" s="15"/>
      <c r="CL302" s="15"/>
      <c r="CM302" s="15"/>
      <c r="CN302" s="15"/>
      <c r="CO302" s="15"/>
      <c r="CP302" s="15"/>
      <c r="CQ302" s="15"/>
    </row>
    <row r="303" spans="1:95" s="44" customFormat="1" x14ac:dyDescent="0.2">
      <c r="A303" s="15"/>
      <c r="B303" s="15"/>
      <c r="C303" s="15"/>
      <c r="D303" s="15"/>
      <c r="E303" s="15"/>
      <c r="F303" s="15"/>
      <c r="G303" s="15"/>
      <c r="H303" s="15"/>
      <c r="I303" s="19"/>
      <c r="J303" s="40"/>
      <c r="K303" s="40"/>
      <c r="L303" s="40"/>
      <c r="M303" s="40"/>
      <c r="N303" s="40"/>
      <c r="O303" s="40"/>
      <c r="P303" s="40"/>
      <c r="Q303" s="40"/>
      <c r="R303" s="58"/>
      <c r="S303" s="58"/>
      <c r="T303" s="40"/>
      <c r="W303" s="40"/>
      <c r="X303" s="40"/>
      <c r="Y303" s="40"/>
      <c r="Z303" s="40"/>
      <c r="AA303" s="40"/>
      <c r="AB303" s="40"/>
      <c r="AD303" s="40"/>
      <c r="AF303" s="40"/>
      <c r="AG303" s="40"/>
      <c r="AH303" s="40"/>
      <c r="AI303" s="40"/>
      <c r="AL303" s="40"/>
      <c r="AM303" s="40"/>
      <c r="AN303" s="40"/>
      <c r="AO303" s="40"/>
      <c r="AP303" s="40"/>
      <c r="AQ303" s="40"/>
      <c r="AR303" s="40"/>
      <c r="AS303" s="40"/>
      <c r="AT303" s="40"/>
      <c r="AU303" s="40"/>
      <c r="AV303" s="23"/>
      <c r="AY303" s="40"/>
      <c r="AZ303" s="40"/>
      <c r="BA303" s="40"/>
      <c r="BB303" s="40"/>
      <c r="BE303" s="40"/>
      <c r="BF303" s="40"/>
      <c r="BG303" s="40"/>
      <c r="BH303" s="40"/>
      <c r="BK303" s="40"/>
      <c r="BL303" s="40"/>
      <c r="BM303" s="40"/>
      <c r="BN303" s="40"/>
      <c r="BQ303" s="40"/>
      <c r="BR303" s="40"/>
      <c r="BS303" s="40"/>
      <c r="BT303" s="40"/>
      <c r="BV303" s="40"/>
      <c r="BW303" s="40"/>
      <c r="BX303" s="40"/>
      <c r="BY303" s="40"/>
      <c r="CA303" s="40"/>
      <c r="CB303" s="40"/>
      <c r="CC303" s="40"/>
      <c r="CD303" s="15"/>
      <c r="CE303" s="15"/>
      <c r="CF303" s="15"/>
      <c r="CG303" s="15"/>
      <c r="CH303" s="15"/>
      <c r="CI303" s="15"/>
      <c r="CJ303" s="15"/>
      <c r="CK303" s="15"/>
      <c r="CL303" s="15"/>
      <c r="CM303" s="15"/>
      <c r="CN303" s="15"/>
      <c r="CO303" s="15"/>
      <c r="CP303" s="15"/>
      <c r="CQ303" s="15"/>
    </row>
    <row r="304" spans="1:95" s="44" customFormat="1" x14ac:dyDescent="0.2">
      <c r="A304" s="15"/>
      <c r="B304" s="15"/>
      <c r="C304" s="15"/>
      <c r="D304" s="15"/>
      <c r="E304" s="15"/>
      <c r="F304" s="15"/>
      <c r="G304" s="15"/>
      <c r="H304" s="15"/>
      <c r="I304" s="19"/>
      <c r="J304" s="40"/>
      <c r="K304" s="40"/>
      <c r="L304" s="40"/>
      <c r="M304" s="40"/>
      <c r="N304" s="40"/>
      <c r="O304" s="40"/>
      <c r="P304" s="40"/>
      <c r="Q304" s="40"/>
      <c r="R304" s="58"/>
      <c r="S304" s="58"/>
      <c r="T304" s="40"/>
      <c r="W304" s="40"/>
      <c r="X304" s="40"/>
      <c r="Y304" s="40"/>
      <c r="Z304" s="40"/>
      <c r="AA304" s="40"/>
      <c r="AB304" s="40"/>
      <c r="AD304" s="40"/>
      <c r="AF304" s="40"/>
      <c r="AG304" s="40"/>
      <c r="AH304" s="40"/>
      <c r="AI304" s="40"/>
      <c r="AL304" s="40"/>
      <c r="AM304" s="40"/>
      <c r="AN304" s="40"/>
      <c r="AO304" s="40"/>
      <c r="AP304" s="40"/>
      <c r="AQ304" s="40"/>
      <c r="AR304" s="40"/>
      <c r="AS304" s="40"/>
      <c r="AT304" s="40"/>
      <c r="AU304" s="40"/>
      <c r="AV304" s="23"/>
      <c r="AY304" s="40"/>
      <c r="AZ304" s="40"/>
      <c r="BA304" s="40"/>
      <c r="BB304" s="40"/>
      <c r="BE304" s="40"/>
      <c r="BF304" s="40"/>
      <c r="BG304" s="40"/>
      <c r="BH304" s="40"/>
      <c r="BK304" s="40"/>
      <c r="BL304" s="40"/>
      <c r="BM304" s="40"/>
      <c r="BN304" s="40"/>
      <c r="BQ304" s="40"/>
      <c r="BR304" s="40"/>
      <c r="BS304" s="40"/>
      <c r="BT304" s="40"/>
      <c r="BV304" s="40"/>
      <c r="BW304" s="40"/>
      <c r="BX304" s="40"/>
      <c r="BY304" s="40"/>
      <c r="CA304" s="40"/>
      <c r="CB304" s="40"/>
      <c r="CC304" s="40"/>
      <c r="CD304" s="15"/>
      <c r="CE304" s="15"/>
      <c r="CF304" s="15"/>
      <c r="CG304" s="15"/>
      <c r="CH304" s="15"/>
      <c r="CI304" s="15"/>
      <c r="CJ304" s="15"/>
      <c r="CK304" s="15"/>
      <c r="CL304" s="15"/>
      <c r="CM304" s="15"/>
      <c r="CN304" s="15"/>
      <c r="CO304" s="15"/>
      <c r="CP304" s="15"/>
      <c r="CQ304" s="15"/>
    </row>
    <row r="305" spans="1:95" s="44" customFormat="1" x14ac:dyDescent="0.2">
      <c r="A305" s="15"/>
      <c r="B305" s="15"/>
      <c r="C305" s="15"/>
      <c r="D305" s="15"/>
      <c r="E305" s="15"/>
      <c r="F305" s="15"/>
      <c r="G305" s="15"/>
      <c r="H305" s="15"/>
      <c r="I305" s="19"/>
      <c r="J305" s="40"/>
      <c r="K305" s="40"/>
      <c r="L305" s="40"/>
      <c r="M305" s="40"/>
      <c r="N305" s="40"/>
      <c r="O305" s="40"/>
      <c r="P305" s="40"/>
      <c r="Q305" s="40"/>
      <c r="R305" s="58"/>
      <c r="S305" s="58"/>
      <c r="T305" s="40"/>
      <c r="W305" s="40"/>
      <c r="X305" s="40"/>
      <c r="Y305" s="40"/>
      <c r="Z305" s="40"/>
      <c r="AA305" s="40"/>
      <c r="AB305" s="40"/>
      <c r="AD305" s="40"/>
      <c r="AF305" s="40"/>
      <c r="AG305" s="40"/>
      <c r="AH305" s="40"/>
      <c r="AI305" s="40"/>
      <c r="AL305" s="40"/>
      <c r="AM305" s="40"/>
      <c r="AN305" s="40"/>
      <c r="AO305" s="40"/>
      <c r="AP305" s="40"/>
      <c r="AQ305" s="40"/>
      <c r="AR305" s="40"/>
      <c r="AS305" s="40"/>
      <c r="AT305" s="40"/>
      <c r="AU305" s="40"/>
      <c r="AV305" s="23"/>
      <c r="AY305" s="40"/>
      <c r="AZ305" s="40"/>
      <c r="BA305" s="40"/>
      <c r="BB305" s="40"/>
      <c r="BE305" s="40"/>
      <c r="BF305" s="40"/>
      <c r="BG305" s="40"/>
      <c r="BH305" s="40"/>
      <c r="BK305" s="40"/>
      <c r="BL305" s="40"/>
      <c r="BM305" s="40"/>
      <c r="BN305" s="40"/>
      <c r="BQ305" s="40"/>
      <c r="BR305" s="40"/>
      <c r="BS305" s="40"/>
      <c r="BT305" s="40"/>
      <c r="BV305" s="40"/>
      <c r="BW305" s="40"/>
      <c r="BX305" s="40"/>
      <c r="BY305" s="40"/>
      <c r="CA305" s="40"/>
      <c r="CB305" s="40"/>
      <c r="CC305" s="40"/>
      <c r="CD305" s="15"/>
      <c r="CE305" s="15"/>
      <c r="CF305" s="15"/>
      <c r="CG305" s="15"/>
      <c r="CH305" s="15"/>
      <c r="CI305" s="15"/>
      <c r="CJ305" s="15"/>
      <c r="CK305" s="15"/>
      <c r="CL305" s="15"/>
      <c r="CM305" s="15"/>
      <c r="CN305" s="15"/>
      <c r="CO305" s="15"/>
      <c r="CP305" s="15"/>
      <c r="CQ305" s="15"/>
    </row>
    <row r="306" spans="1:95" s="44" customFormat="1" x14ac:dyDescent="0.2">
      <c r="A306" s="15"/>
      <c r="B306" s="15"/>
      <c r="C306" s="15"/>
      <c r="D306" s="15"/>
      <c r="E306" s="15"/>
      <c r="F306" s="15"/>
      <c r="G306" s="15"/>
      <c r="H306" s="15"/>
      <c r="I306" s="19"/>
      <c r="J306" s="40"/>
      <c r="K306" s="40"/>
      <c r="L306" s="40"/>
      <c r="M306" s="40"/>
      <c r="N306" s="40"/>
      <c r="O306" s="40"/>
      <c r="P306" s="40"/>
      <c r="Q306" s="40"/>
      <c r="R306" s="58"/>
      <c r="S306" s="58"/>
      <c r="T306" s="40"/>
      <c r="W306" s="40"/>
      <c r="X306" s="40"/>
      <c r="Y306" s="40"/>
      <c r="Z306" s="40"/>
      <c r="AA306" s="40"/>
      <c r="AB306" s="40"/>
      <c r="AD306" s="40"/>
      <c r="AF306" s="40"/>
      <c r="AG306" s="40"/>
      <c r="AH306" s="40"/>
      <c r="AI306" s="40"/>
      <c r="AL306" s="40"/>
      <c r="AM306" s="40"/>
      <c r="AN306" s="40"/>
      <c r="AO306" s="40"/>
      <c r="AP306" s="40"/>
      <c r="AQ306" s="40"/>
      <c r="AR306" s="40"/>
      <c r="AS306" s="40"/>
      <c r="AT306" s="40"/>
      <c r="AU306" s="40"/>
      <c r="AV306" s="23"/>
      <c r="AY306" s="40"/>
      <c r="AZ306" s="40"/>
      <c r="BA306" s="40"/>
      <c r="BB306" s="40"/>
      <c r="BE306" s="40"/>
      <c r="BF306" s="40"/>
      <c r="BG306" s="40"/>
      <c r="BH306" s="40"/>
      <c r="BK306" s="40"/>
      <c r="BL306" s="40"/>
      <c r="BM306" s="40"/>
      <c r="BN306" s="40"/>
      <c r="BQ306" s="40"/>
      <c r="BR306" s="40"/>
      <c r="BS306" s="40"/>
      <c r="BT306" s="40"/>
      <c r="BV306" s="40"/>
      <c r="BW306" s="40"/>
      <c r="BX306" s="40"/>
      <c r="BY306" s="40"/>
      <c r="CA306" s="40"/>
      <c r="CB306" s="40"/>
      <c r="CC306" s="40"/>
      <c r="CD306" s="15"/>
      <c r="CE306" s="15"/>
      <c r="CF306" s="15"/>
      <c r="CG306" s="15"/>
      <c r="CH306" s="15"/>
      <c r="CI306" s="15"/>
      <c r="CJ306" s="15"/>
      <c r="CK306" s="15"/>
      <c r="CL306" s="15"/>
      <c r="CM306" s="15"/>
      <c r="CN306" s="15"/>
      <c r="CO306" s="15"/>
      <c r="CP306" s="15"/>
      <c r="CQ306" s="15"/>
    </row>
    <row r="307" spans="1:95" s="44" customFormat="1" x14ac:dyDescent="0.2">
      <c r="A307" s="15"/>
      <c r="B307" s="15"/>
      <c r="C307" s="15"/>
      <c r="D307" s="15"/>
      <c r="E307" s="15"/>
      <c r="F307" s="15"/>
      <c r="G307" s="15"/>
      <c r="H307" s="15"/>
      <c r="I307" s="19"/>
      <c r="J307" s="40"/>
      <c r="K307" s="40"/>
      <c r="L307" s="40"/>
      <c r="M307" s="40"/>
      <c r="N307" s="40"/>
      <c r="O307" s="40"/>
      <c r="P307" s="40"/>
      <c r="Q307" s="40"/>
      <c r="R307" s="58"/>
      <c r="S307" s="58"/>
      <c r="T307" s="40"/>
      <c r="W307" s="40"/>
      <c r="X307" s="40"/>
      <c r="Y307" s="40"/>
      <c r="Z307" s="40"/>
      <c r="AA307" s="40"/>
      <c r="AB307" s="40"/>
      <c r="AD307" s="40"/>
      <c r="AF307" s="40"/>
      <c r="AG307" s="40"/>
      <c r="AH307" s="40"/>
      <c r="AI307" s="40"/>
      <c r="AL307" s="40"/>
      <c r="AM307" s="40"/>
      <c r="AN307" s="40"/>
      <c r="AO307" s="40"/>
      <c r="AP307" s="40"/>
      <c r="AQ307" s="40"/>
      <c r="AR307" s="40"/>
      <c r="AS307" s="40"/>
      <c r="AT307" s="40"/>
      <c r="AU307" s="40"/>
      <c r="AV307" s="23"/>
      <c r="AY307" s="40"/>
      <c r="AZ307" s="40"/>
      <c r="BA307" s="40"/>
      <c r="BB307" s="40"/>
      <c r="BE307" s="40"/>
      <c r="BF307" s="40"/>
      <c r="BG307" s="40"/>
      <c r="BH307" s="40"/>
      <c r="BK307" s="40"/>
      <c r="BL307" s="40"/>
      <c r="BM307" s="40"/>
      <c r="BN307" s="40"/>
      <c r="BQ307" s="40"/>
      <c r="BR307" s="40"/>
      <c r="BS307" s="40"/>
      <c r="BT307" s="40"/>
      <c r="BV307" s="40"/>
      <c r="BW307" s="40"/>
      <c r="BX307" s="40"/>
      <c r="BY307" s="40"/>
      <c r="CA307" s="40"/>
      <c r="CB307" s="40"/>
      <c r="CC307" s="40"/>
      <c r="CD307" s="15"/>
      <c r="CE307" s="15"/>
      <c r="CF307" s="15"/>
      <c r="CG307" s="15"/>
      <c r="CH307" s="15"/>
      <c r="CI307" s="15"/>
      <c r="CJ307" s="15"/>
      <c r="CK307" s="15"/>
      <c r="CL307" s="15"/>
      <c r="CM307" s="15"/>
      <c r="CN307" s="15"/>
      <c r="CO307" s="15"/>
      <c r="CP307" s="15"/>
      <c r="CQ307" s="15"/>
    </row>
    <row r="308" spans="1:95" s="44" customFormat="1" x14ac:dyDescent="0.2">
      <c r="A308" s="15"/>
      <c r="B308" s="15"/>
      <c r="C308" s="15"/>
      <c r="D308" s="15"/>
      <c r="E308" s="15"/>
      <c r="F308" s="15"/>
      <c r="G308" s="15"/>
      <c r="H308" s="15"/>
      <c r="I308" s="19"/>
      <c r="J308" s="40"/>
      <c r="K308" s="40"/>
      <c r="L308" s="40"/>
      <c r="M308" s="40"/>
      <c r="N308" s="40"/>
      <c r="O308" s="40"/>
      <c r="P308" s="40"/>
      <c r="Q308" s="40"/>
      <c r="R308" s="58"/>
      <c r="S308" s="58"/>
      <c r="T308" s="40"/>
      <c r="W308" s="40"/>
      <c r="X308" s="40"/>
      <c r="Y308" s="40"/>
      <c r="Z308" s="40"/>
      <c r="AA308" s="40"/>
      <c r="AB308" s="40"/>
      <c r="AD308" s="40"/>
      <c r="AF308" s="40"/>
      <c r="AG308" s="40"/>
      <c r="AH308" s="40"/>
      <c r="AI308" s="40"/>
      <c r="AL308" s="40"/>
      <c r="AM308" s="40"/>
      <c r="AN308" s="40"/>
      <c r="AO308" s="40"/>
      <c r="AP308" s="40"/>
      <c r="AQ308" s="40"/>
      <c r="AR308" s="40"/>
      <c r="AS308" s="40"/>
      <c r="AT308" s="40"/>
      <c r="AU308" s="40"/>
      <c r="AV308" s="23"/>
      <c r="AY308" s="40"/>
      <c r="AZ308" s="40"/>
      <c r="BA308" s="40"/>
      <c r="BB308" s="40"/>
      <c r="BE308" s="40"/>
      <c r="BF308" s="40"/>
      <c r="BG308" s="40"/>
      <c r="BH308" s="40"/>
      <c r="BK308" s="40"/>
      <c r="BL308" s="40"/>
      <c r="BM308" s="40"/>
      <c r="BN308" s="40"/>
      <c r="BQ308" s="40"/>
      <c r="BR308" s="40"/>
      <c r="BS308" s="40"/>
      <c r="BT308" s="40"/>
      <c r="BV308" s="40"/>
      <c r="BW308" s="40"/>
      <c r="BX308" s="40"/>
      <c r="BY308" s="40"/>
      <c r="CA308" s="40"/>
      <c r="CB308" s="40"/>
      <c r="CC308" s="40"/>
      <c r="CD308" s="15"/>
      <c r="CE308" s="15"/>
      <c r="CF308" s="15"/>
      <c r="CG308" s="15"/>
      <c r="CH308" s="15"/>
      <c r="CI308" s="15"/>
      <c r="CJ308" s="15"/>
      <c r="CK308" s="15"/>
      <c r="CL308" s="15"/>
      <c r="CM308" s="15"/>
      <c r="CN308" s="15"/>
      <c r="CO308" s="15"/>
      <c r="CP308" s="15"/>
      <c r="CQ308" s="15"/>
    </row>
    <row r="309" spans="1:95" hidden="1" x14ac:dyDescent="0.2"/>
    <row r="310" spans="1:95" hidden="1" x14ac:dyDescent="0.2"/>
    <row r="311" spans="1:95" hidden="1" x14ac:dyDescent="0.2"/>
    <row r="312" spans="1:95" hidden="1" x14ac:dyDescent="0.2"/>
    <row r="313" spans="1:95" hidden="1" x14ac:dyDescent="0.2"/>
    <row r="314" spans="1:95" hidden="1" x14ac:dyDescent="0.2"/>
    <row r="315" spans="1:95" hidden="1" x14ac:dyDescent="0.2"/>
    <row r="316" spans="1:95" hidden="1" x14ac:dyDescent="0.2"/>
    <row r="317" spans="1:95" hidden="1" x14ac:dyDescent="0.2"/>
    <row r="318" spans="1:95" hidden="1" x14ac:dyDescent="0.2"/>
    <row r="319" spans="1:95" hidden="1" x14ac:dyDescent="0.2"/>
    <row r="320" spans="1:95"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sheetData>
  <mergeCells count="647">
    <mergeCell ref="B112:I112"/>
    <mergeCell ref="A69:I69"/>
    <mergeCell ref="M80:M81"/>
    <mergeCell ref="B210:AD210"/>
    <mergeCell ref="B211:AD211"/>
    <mergeCell ref="B212:AD212"/>
    <mergeCell ref="B213:AD213"/>
    <mergeCell ref="B214:AD214"/>
    <mergeCell ref="B192:AD192"/>
    <mergeCell ref="B193:AD193"/>
    <mergeCell ref="B194:AD194"/>
    <mergeCell ref="B195:AD195"/>
    <mergeCell ref="B196:AD196"/>
    <mergeCell ref="B197:AD197"/>
    <mergeCell ref="B186:AD186"/>
    <mergeCell ref="B187:AD187"/>
    <mergeCell ref="B188:AD188"/>
    <mergeCell ref="B189:AD189"/>
    <mergeCell ref="B190:AD190"/>
    <mergeCell ref="B191:AD191"/>
    <mergeCell ref="J166:Q166"/>
    <mergeCell ref="B167:I167"/>
    <mergeCell ref="B161:I161"/>
    <mergeCell ref="B162:I162"/>
    <mergeCell ref="B215:AD215"/>
    <mergeCell ref="B204:AD204"/>
    <mergeCell ref="B205:AD205"/>
    <mergeCell ref="B206:AD206"/>
    <mergeCell ref="B207:AD207"/>
    <mergeCell ref="B208:AD208"/>
    <mergeCell ref="B209:AD209"/>
    <mergeCell ref="B198:AD198"/>
    <mergeCell ref="B199:AD199"/>
    <mergeCell ref="B200:AD200"/>
    <mergeCell ref="B201:AD201"/>
    <mergeCell ref="B202:AD202"/>
    <mergeCell ref="B203:AD203"/>
    <mergeCell ref="CP177:CQ177"/>
    <mergeCell ref="A180:AD180"/>
    <mergeCell ref="B182:AD182"/>
    <mergeCell ref="B183:AD183"/>
    <mergeCell ref="B184:AD184"/>
    <mergeCell ref="B185:AD185"/>
    <mergeCell ref="CQ170:CQ171"/>
    <mergeCell ref="W171:AC171"/>
    <mergeCell ref="W172:AC172"/>
    <mergeCell ref="W173:AB173"/>
    <mergeCell ref="W174:AC174"/>
    <mergeCell ref="T169:V176"/>
    <mergeCell ref="W169:AC169"/>
    <mergeCell ref="A170:Q171"/>
    <mergeCell ref="W170:AC170"/>
    <mergeCell ref="W175:AC175"/>
    <mergeCell ref="A176:Q176"/>
    <mergeCell ref="W176:AC176"/>
    <mergeCell ref="B163:I163"/>
    <mergeCell ref="B164:I164"/>
    <mergeCell ref="B165:I165"/>
    <mergeCell ref="A166:I166"/>
    <mergeCell ref="B159:I159"/>
    <mergeCell ref="B157:I157"/>
    <mergeCell ref="B160:I160"/>
    <mergeCell ref="B158:I158"/>
    <mergeCell ref="B152:I152"/>
    <mergeCell ref="B153:I153"/>
    <mergeCell ref="B154:I154"/>
    <mergeCell ref="J155:Q155"/>
    <mergeCell ref="B156:I156"/>
    <mergeCell ref="B148:I148"/>
    <mergeCell ref="B149:I149"/>
    <mergeCell ref="B150:I150"/>
    <mergeCell ref="B151:I151"/>
    <mergeCell ref="J147:N147"/>
    <mergeCell ref="B133:I133"/>
    <mergeCell ref="B134:I134"/>
    <mergeCell ref="B144:I144"/>
    <mergeCell ref="B145:I145"/>
    <mergeCell ref="B146:I146"/>
    <mergeCell ref="B127:I127"/>
    <mergeCell ref="B128:I128"/>
    <mergeCell ref="B129:I129"/>
    <mergeCell ref="J129:Q129"/>
    <mergeCell ref="B130:I130"/>
    <mergeCell ref="B131:I131"/>
    <mergeCell ref="B141:I141"/>
    <mergeCell ref="B142:I142"/>
    <mergeCell ref="B143:I143"/>
    <mergeCell ref="B137:I137"/>
    <mergeCell ref="B138:I138"/>
    <mergeCell ref="B139:I139"/>
    <mergeCell ref="B90:I90"/>
    <mergeCell ref="B91:I91"/>
    <mergeCell ref="B118:I118"/>
    <mergeCell ref="B119:I119"/>
    <mergeCell ref="B120:I120"/>
    <mergeCell ref="B121:I121"/>
    <mergeCell ref="B122:I122"/>
    <mergeCell ref="B99:I99"/>
    <mergeCell ref="B101:I101"/>
    <mergeCell ref="B102:I102"/>
    <mergeCell ref="B100:I100"/>
    <mergeCell ref="B105:I105"/>
    <mergeCell ref="B113:I113"/>
    <mergeCell ref="B114:I114"/>
    <mergeCell ref="B115:I115"/>
    <mergeCell ref="B116:I116"/>
    <mergeCell ref="B117:I117"/>
    <mergeCell ref="B106:I106"/>
    <mergeCell ref="B107:I107"/>
    <mergeCell ref="B108:I108"/>
    <mergeCell ref="B109:I109"/>
    <mergeCell ref="B110:I110"/>
    <mergeCell ref="B111:I111"/>
    <mergeCell ref="B96:I96"/>
    <mergeCell ref="B59:I59"/>
    <mergeCell ref="B70:I70"/>
    <mergeCell ref="B75:I75"/>
    <mergeCell ref="B76:I76"/>
    <mergeCell ref="B78:I78"/>
    <mergeCell ref="M78:M79"/>
    <mergeCell ref="B71:H71"/>
    <mergeCell ref="B72:H72"/>
    <mergeCell ref="B73:I73"/>
    <mergeCell ref="J73:Q73"/>
    <mergeCell ref="B74:I74"/>
    <mergeCell ref="J74:Q74"/>
    <mergeCell ref="A65:I65"/>
    <mergeCell ref="B66:I66"/>
    <mergeCell ref="B67:I67"/>
    <mergeCell ref="B68:I68"/>
    <mergeCell ref="B60:I60"/>
    <mergeCell ref="B61:I61"/>
    <mergeCell ref="B62:I62"/>
    <mergeCell ref="B63:I63"/>
    <mergeCell ref="B64:I64"/>
    <mergeCell ref="Q78:Q79"/>
    <mergeCell ref="B77:I77"/>
    <mergeCell ref="L78:L79"/>
    <mergeCell ref="B53:I53"/>
    <mergeCell ref="B54:I54"/>
    <mergeCell ref="B55:I55"/>
    <mergeCell ref="B56:I56"/>
    <mergeCell ref="B57:I57"/>
    <mergeCell ref="B58:I58"/>
    <mergeCell ref="CO48:CO49"/>
    <mergeCell ref="B49:I49"/>
    <mergeCell ref="A50:I50"/>
    <mergeCell ref="B51:I51"/>
    <mergeCell ref="J51:Q51"/>
    <mergeCell ref="J52:Q52"/>
    <mergeCell ref="CH48:CH49"/>
    <mergeCell ref="CI48:CI49"/>
    <mergeCell ref="CJ48:CJ49"/>
    <mergeCell ref="CK48:CK49"/>
    <mergeCell ref="CM48:CM49"/>
    <mergeCell ref="CN48:CN49"/>
    <mergeCell ref="CA48:CA49"/>
    <mergeCell ref="CB48:CB49"/>
    <mergeCell ref="CC48:CC49"/>
    <mergeCell ref="CD48:CD49"/>
    <mergeCell ref="CE48:CE49"/>
    <mergeCell ref="CG48:CG49"/>
    <mergeCell ref="BU48:BU49"/>
    <mergeCell ref="BV48:BV49"/>
    <mergeCell ref="BW48:BW49"/>
    <mergeCell ref="BX48:BX49"/>
    <mergeCell ref="BY48:BY49"/>
    <mergeCell ref="BZ48:BZ49"/>
    <mergeCell ref="BN48:BN49"/>
    <mergeCell ref="BO48:BO49"/>
    <mergeCell ref="BQ48:BQ49"/>
    <mergeCell ref="BR48:BR49"/>
    <mergeCell ref="BS48:BS49"/>
    <mergeCell ref="BT48:BT49"/>
    <mergeCell ref="BG48:BG49"/>
    <mergeCell ref="BH48:BH49"/>
    <mergeCell ref="BI48:BI49"/>
    <mergeCell ref="BK48:BK49"/>
    <mergeCell ref="BL48:BL49"/>
    <mergeCell ref="BM48:BM49"/>
    <mergeCell ref="AZ48:AZ49"/>
    <mergeCell ref="BA48:BA49"/>
    <mergeCell ref="BB48:BB49"/>
    <mergeCell ref="BC48:BC49"/>
    <mergeCell ref="BE48:BE49"/>
    <mergeCell ref="BF48:BF49"/>
    <mergeCell ref="AL48:AL49"/>
    <mergeCell ref="AM48:AM49"/>
    <mergeCell ref="AN48:AN49"/>
    <mergeCell ref="AV48:AV49"/>
    <mergeCell ref="AW48:AW49"/>
    <mergeCell ref="AY48:AY49"/>
    <mergeCell ref="AE48:AE49"/>
    <mergeCell ref="AF48:AF49"/>
    <mergeCell ref="AG48:AG49"/>
    <mergeCell ref="AH48:AH49"/>
    <mergeCell ref="AI48:AI49"/>
    <mergeCell ref="AJ48:AJ49"/>
    <mergeCell ref="AA48:AA49"/>
    <mergeCell ref="AB48:AB49"/>
    <mergeCell ref="AC48:AC49"/>
    <mergeCell ref="AD48:AD49"/>
    <mergeCell ref="N48:N49"/>
    <mergeCell ref="Q48:Q49"/>
    <mergeCell ref="T48:T49"/>
    <mergeCell ref="U48:U49"/>
    <mergeCell ref="W48:W49"/>
    <mergeCell ref="X48:X49"/>
    <mergeCell ref="A48:A49"/>
    <mergeCell ref="B48:I48"/>
    <mergeCell ref="J48:J49"/>
    <mergeCell ref="M48:M49"/>
    <mergeCell ref="CJ46:CJ47"/>
    <mergeCell ref="CK46:CK47"/>
    <mergeCell ref="CM46:CM47"/>
    <mergeCell ref="BM46:BM47"/>
    <mergeCell ref="BN46:BN47"/>
    <mergeCell ref="BO46:BO47"/>
    <mergeCell ref="BB46:BB47"/>
    <mergeCell ref="BC46:BC47"/>
    <mergeCell ref="BE46:BE47"/>
    <mergeCell ref="BF46:BF47"/>
    <mergeCell ref="BG46:BG47"/>
    <mergeCell ref="BH46:BH47"/>
    <mergeCell ref="AN46:AN47"/>
    <mergeCell ref="AV46:AV47"/>
    <mergeCell ref="AW46:AW47"/>
    <mergeCell ref="AY46:AY47"/>
    <mergeCell ref="AZ46:AZ47"/>
    <mergeCell ref="BA46:BA47"/>
    <mergeCell ref="Y48:Y49"/>
    <mergeCell ref="Z48:Z49"/>
    <mergeCell ref="CN46:CN47"/>
    <mergeCell ref="CO46:CO47"/>
    <mergeCell ref="B47:I47"/>
    <mergeCell ref="CC46:CC47"/>
    <mergeCell ref="CD46:CD47"/>
    <mergeCell ref="CE46:CE47"/>
    <mergeCell ref="CG46:CG47"/>
    <mergeCell ref="CH46:CH47"/>
    <mergeCell ref="CI46:CI47"/>
    <mergeCell ref="BW46:BW47"/>
    <mergeCell ref="BX46:BX47"/>
    <mergeCell ref="BY46:BY47"/>
    <mergeCell ref="BZ46:BZ47"/>
    <mergeCell ref="CA46:CA47"/>
    <mergeCell ref="CB46:CB47"/>
    <mergeCell ref="BQ46:BQ47"/>
    <mergeCell ref="BR46:BR47"/>
    <mergeCell ref="BS46:BS47"/>
    <mergeCell ref="BT46:BT47"/>
    <mergeCell ref="BU46:BU47"/>
    <mergeCell ref="BV46:BV47"/>
    <mergeCell ref="BI46:BI47"/>
    <mergeCell ref="BK46:BK47"/>
    <mergeCell ref="BL46:BL47"/>
    <mergeCell ref="AI46:AI47"/>
    <mergeCell ref="AJ46:AJ47"/>
    <mergeCell ref="AL46:AL47"/>
    <mergeCell ref="AM46:AM47"/>
    <mergeCell ref="AA46:AA47"/>
    <mergeCell ref="AB46:AB47"/>
    <mergeCell ref="AC46:AC47"/>
    <mergeCell ref="AD46:AD47"/>
    <mergeCell ref="AE46:AE47"/>
    <mergeCell ref="AF46:AF47"/>
    <mergeCell ref="T46:T47"/>
    <mergeCell ref="U46:U47"/>
    <mergeCell ref="W46:W47"/>
    <mergeCell ref="X46:X47"/>
    <mergeCell ref="Y46:Y47"/>
    <mergeCell ref="Z46:Z47"/>
    <mergeCell ref="CO44:CO45"/>
    <mergeCell ref="B45:I45"/>
    <mergeCell ref="A46:A47"/>
    <mergeCell ref="B46:I46"/>
    <mergeCell ref="J46:J47"/>
    <mergeCell ref="M46:M47"/>
    <mergeCell ref="N46:N47"/>
    <mergeCell ref="Q46:Q47"/>
    <mergeCell ref="CH44:CH45"/>
    <mergeCell ref="CI44:CI45"/>
    <mergeCell ref="CJ44:CJ45"/>
    <mergeCell ref="CK44:CK45"/>
    <mergeCell ref="CM44:CM45"/>
    <mergeCell ref="CN44:CN45"/>
    <mergeCell ref="CA44:CA45"/>
    <mergeCell ref="CB44:CB45"/>
    <mergeCell ref="AG46:AG47"/>
    <mergeCell ref="AH46:AH47"/>
    <mergeCell ref="CC44:CC45"/>
    <mergeCell ref="CD44:CD45"/>
    <mergeCell ref="CE44:CE45"/>
    <mergeCell ref="CG44:CG45"/>
    <mergeCell ref="BU44:BU45"/>
    <mergeCell ref="BV44:BV45"/>
    <mergeCell ref="BW44:BW45"/>
    <mergeCell ref="BX44:BX45"/>
    <mergeCell ref="BY44:BY45"/>
    <mergeCell ref="BZ44:BZ45"/>
    <mergeCell ref="BN44:BN45"/>
    <mergeCell ref="BO44:BO45"/>
    <mergeCell ref="BQ44:BQ45"/>
    <mergeCell ref="BR44:BR45"/>
    <mergeCell ref="BS44:BS45"/>
    <mergeCell ref="BT44:BT45"/>
    <mergeCell ref="BG44:BG45"/>
    <mergeCell ref="BH44:BH45"/>
    <mergeCell ref="BI44:BI45"/>
    <mergeCell ref="BK44:BK45"/>
    <mergeCell ref="BL44:BL45"/>
    <mergeCell ref="BM44:BM45"/>
    <mergeCell ref="AZ44:AZ45"/>
    <mergeCell ref="BA44:BA45"/>
    <mergeCell ref="BB44:BB45"/>
    <mergeCell ref="BC44:BC45"/>
    <mergeCell ref="BE44:BE45"/>
    <mergeCell ref="BF44:BF45"/>
    <mergeCell ref="AL44:AL45"/>
    <mergeCell ref="AM44:AM45"/>
    <mergeCell ref="AN44:AN45"/>
    <mergeCell ref="AV44:AV45"/>
    <mergeCell ref="AW44:AW45"/>
    <mergeCell ref="AY44:AY45"/>
    <mergeCell ref="AE44:AE45"/>
    <mergeCell ref="AF44:AF45"/>
    <mergeCell ref="AG44:AG45"/>
    <mergeCell ref="AH44:AH45"/>
    <mergeCell ref="AI44:AI45"/>
    <mergeCell ref="AJ44:AJ45"/>
    <mergeCell ref="Y44:Y45"/>
    <mergeCell ref="Z44:Z45"/>
    <mergeCell ref="AA44:AA45"/>
    <mergeCell ref="AB44:AB45"/>
    <mergeCell ref="AC44:AC45"/>
    <mergeCell ref="AD44:AD45"/>
    <mergeCell ref="N44:N45"/>
    <mergeCell ref="Q44:Q45"/>
    <mergeCell ref="T44:T45"/>
    <mergeCell ref="U44:U45"/>
    <mergeCell ref="W44:W45"/>
    <mergeCell ref="X44:X45"/>
    <mergeCell ref="A44:A45"/>
    <mergeCell ref="B44:I44"/>
    <mergeCell ref="J44:J45"/>
    <mergeCell ref="M44:M45"/>
    <mergeCell ref="CJ41:CJ43"/>
    <mergeCell ref="CK41:CK43"/>
    <mergeCell ref="CL41:CL43"/>
    <mergeCell ref="CM41:CM43"/>
    <mergeCell ref="CN41:CN43"/>
    <mergeCell ref="CO41:CO43"/>
    <mergeCell ref="CD41:CD43"/>
    <mergeCell ref="CE41:CE43"/>
    <mergeCell ref="CF41:CF43"/>
    <mergeCell ref="CG41:CG43"/>
    <mergeCell ref="CH41:CH43"/>
    <mergeCell ref="CI41:CI43"/>
    <mergeCell ref="BX41:BX43"/>
    <mergeCell ref="BY41:BY43"/>
    <mergeCell ref="BZ41:BZ43"/>
    <mergeCell ref="CA41:CA43"/>
    <mergeCell ref="CB41:CB43"/>
    <mergeCell ref="CC41:CC43"/>
    <mergeCell ref="BR41:BR43"/>
    <mergeCell ref="BS41:BS43"/>
    <mergeCell ref="BT41:BT43"/>
    <mergeCell ref="BU41:BU43"/>
    <mergeCell ref="BV41:BV43"/>
    <mergeCell ref="BW41:BW43"/>
    <mergeCell ref="BL41:BL43"/>
    <mergeCell ref="BM41:BM43"/>
    <mergeCell ref="BN41:BN43"/>
    <mergeCell ref="BO41:BO43"/>
    <mergeCell ref="BP41:BP43"/>
    <mergeCell ref="BQ41:BQ43"/>
    <mergeCell ref="BE41:BE43"/>
    <mergeCell ref="BF41:BF43"/>
    <mergeCell ref="BG41:BG43"/>
    <mergeCell ref="BH41:BH43"/>
    <mergeCell ref="BI41:BI43"/>
    <mergeCell ref="BK41:BK43"/>
    <mergeCell ref="AY41:AY43"/>
    <mergeCell ref="AZ41:AZ43"/>
    <mergeCell ref="BA41:BA43"/>
    <mergeCell ref="BB41:BB43"/>
    <mergeCell ref="BC41:BC43"/>
    <mergeCell ref="BD41:BD43"/>
    <mergeCell ref="AL41:AL43"/>
    <mergeCell ref="AM41:AM43"/>
    <mergeCell ref="AN41:AN43"/>
    <mergeCell ref="AV41:AV43"/>
    <mergeCell ref="AW41:AW43"/>
    <mergeCell ref="AX41:AX43"/>
    <mergeCell ref="AE41:AE43"/>
    <mergeCell ref="AF41:AF43"/>
    <mergeCell ref="AG41:AG43"/>
    <mergeCell ref="AH41:AH43"/>
    <mergeCell ref="AI41:AI43"/>
    <mergeCell ref="AJ41:AJ43"/>
    <mergeCell ref="Y41:Y43"/>
    <mergeCell ref="Z41:Z43"/>
    <mergeCell ref="AA41:AA43"/>
    <mergeCell ref="AB41:AB43"/>
    <mergeCell ref="AC41:AC43"/>
    <mergeCell ref="AD41:AD43"/>
    <mergeCell ref="N41:N43"/>
    <mergeCell ref="Q41:Q43"/>
    <mergeCell ref="T41:T43"/>
    <mergeCell ref="U41:U43"/>
    <mergeCell ref="W41:W43"/>
    <mergeCell ref="X41:X43"/>
    <mergeCell ref="A41:A43"/>
    <mergeCell ref="B41:I41"/>
    <mergeCell ref="J41:J43"/>
    <mergeCell ref="M41:M43"/>
    <mergeCell ref="B42:H42"/>
    <mergeCell ref="B43:I43"/>
    <mergeCell ref="B35:I35"/>
    <mergeCell ref="B36:I36"/>
    <mergeCell ref="B37:I37"/>
    <mergeCell ref="B38:I38"/>
    <mergeCell ref="B39:I39"/>
    <mergeCell ref="B40:I40"/>
    <mergeCell ref="B29:I29"/>
    <mergeCell ref="B30:I30"/>
    <mergeCell ref="B31:I31"/>
    <mergeCell ref="B32:I32"/>
    <mergeCell ref="B33:I33"/>
    <mergeCell ref="B34:I34"/>
    <mergeCell ref="B23:I23"/>
    <mergeCell ref="B24:I24"/>
    <mergeCell ref="B25:I25"/>
    <mergeCell ref="B26:I26"/>
    <mergeCell ref="B27:I27"/>
    <mergeCell ref="B28:I28"/>
    <mergeCell ref="CK19:CL19"/>
    <mergeCell ref="B20:I20"/>
    <mergeCell ref="J20:R20"/>
    <mergeCell ref="B21:I21"/>
    <mergeCell ref="J21:Q21"/>
    <mergeCell ref="B22:I22"/>
    <mergeCell ref="CL17:CL18"/>
    <mergeCell ref="CM17:CM18"/>
    <mergeCell ref="CN17:CN18"/>
    <mergeCell ref="CO17:CO18"/>
    <mergeCell ref="AS19:AT19"/>
    <mergeCell ref="AW19:AX19"/>
    <mergeCell ref="BC19:BD19"/>
    <mergeCell ref="BI19:BJ19"/>
    <mergeCell ref="BO19:BP19"/>
    <mergeCell ref="CE19:CF19"/>
    <mergeCell ref="CE17:CE18"/>
    <mergeCell ref="CF17:CF18"/>
    <mergeCell ref="CG17:CG18"/>
    <mergeCell ref="CH17:CH18"/>
    <mergeCell ref="CI17:CI18"/>
    <mergeCell ref="CK17:CK18"/>
    <mergeCell ref="BW17:BW18"/>
    <mergeCell ref="BX17:BX18"/>
    <mergeCell ref="BZ17:BZ18"/>
    <mergeCell ref="CA17:CA18"/>
    <mergeCell ref="CB17:CB18"/>
    <mergeCell ref="CC17:CC18"/>
    <mergeCell ref="BK17:BK18"/>
    <mergeCell ref="BL17:BL18"/>
    <mergeCell ref="AQ17:AQ18"/>
    <mergeCell ref="AS17:AS18"/>
    <mergeCell ref="AT17:AT18"/>
    <mergeCell ref="AU17:AU18"/>
    <mergeCell ref="AW17:AW18"/>
    <mergeCell ref="AX17:AX18"/>
    <mergeCell ref="AJ17:AJ18"/>
    <mergeCell ref="AK17:AK18"/>
    <mergeCell ref="AL17:AL18"/>
    <mergeCell ref="AM17:AM18"/>
    <mergeCell ref="AN17:AN18"/>
    <mergeCell ref="AP17:AP18"/>
    <mergeCell ref="BY16:BY18"/>
    <mergeCell ref="BZ16:CC16"/>
    <mergeCell ref="BR17:BR18"/>
    <mergeCell ref="BS17:BS18"/>
    <mergeCell ref="BU17:BU18"/>
    <mergeCell ref="BV17:BV18"/>
    <mergeCell ref="AV16:AV18"/>
    <mergeCell ref="AW16:BA16"/>
    <mergeCell ref="BB16:BB18"/>
    <mergeCell ref="BC16:BG16"/>
    <mergeCell ref="BM17:BM18"/>
    <mergeCell ref="BO17:BO18"/>
    <mergeCell ref="BP17:BP18"/>
    <mergeCell ref="BQ17:BQ18"/>
    <mergeCell ref="BD17:BD18"/>
    <mergeCell ref="BE17:BE18"/>
    <mergeCell ref="BF17:BF18"/>
    <mergeCell ref="BG17:BG18"/>
    <mergeCell ref="BI17:BI18"/>
    <mergeCell ref="BJ17:BJ18"/>
    <mergeCell ref="BH16:BH18"/>
    <mergeCell ref="BI16:BM16"/>
    <mergeCell ref="BH15:BS15"/>
    <mergeCell ref="BT15:CC15"/>
    <mergeCell ref="CD15:CO15"/>
    <mergeCell ref="X16:AA16"/>
    <mergeCell ref="AB16:AB18"/>
    <mergeCell ref="AC16:AC18"/>
    <mergeCell ref="AD16:AD18"/>
    <mergeCell ref="AE16:AH16"/>
    <mergeCell ref="AI16:AI18"/>
    <mergeCell ref="AJ16:AN16"/>
    <mergeCell ref="CD16:CD18"/>
    <mergeCell ref="CE16:CI16"/>
    <mergeCell ref="CJ16:CJ18"/>
    <mergeCell ref="CK16:CO16"/>
    <mergeCell ref="X17:X18"/>
    <mergeCell ref="Y17:AA17"/>
    <mergeCell ref="AE17:AE18"/>
    <mergeCell ref="AF17:AF18"/>
    <mergeCell ref="AG17:AG18"/>
    <mergeCell ref="AH17:AH18"/>
    <mergeCell ref="BN16:BN18"/>
    <mergeCell ref="BO16:BS16"/>
    <mergeCell ref="BT16:BT18"/>
    <mergeCell ref="BU16:BX16"/>
    <mergeCell ref="A13:CO13"/>
    <mergeCell ref="A14:A19"/>
    <mergeCell ref="B14:I19"/>
    <mergeCell ref="J14:Q18"/>
    <mergeCell ref="R14:R18"/>
    <mergeCell ref="S14:S18"/>
    <mergeCell ref="T14:AC14"/>
    <mergeCell ref="AD14:CO14"/>
    <mergeCell ref="T15:T18"/>
    <mergeCell ref="U15:U18"/>
    <mergeCell ref="V15:V18"/>
    <mergeCell ref="W15:W18"/>
    <mergeCell ref="X15:AC15"/>
    <mergeCell ref="AD15:AN15"/>
    <mergeCell ref="AO15:AU15"/>
    <mergeCell ref="AV15:BG15"/>
    <mergeCell ref="AO16:AO18"/>
    <mergeCell ref="AP16:AQ16"/>
    <mergeCell ref="AR16:AR18"/>
    <mergeCell ref="AS16:AU16"/>
    <mergeCell ref="AY17:AY18"/>
    <mergeCell ref="AZ17:AZ18"/>
    <mergeCell ref="BA17:BA18"/>
    <mergeCell ref="BC17:BC18"/>
    <mergeCell ref="BB9:BH9"/>
    <mergeCell ref="B10:F10"/>
    <mergeCell ref="G10:I10"/>
    <mergeCell ref="J10:M10"/>
    <mergeCell ref="N10:X10"/>
    <mergeCell ref="Y10:AH10"/>
    <mergeCell ref="AI10:BA10"/>
    <mergeCell ref="BB10:BH10"/>
    <mergeCell ref="B9:F9"/>
    <mergeCell ref="G9:I9"/>
    <mergeCell ref="J9:M9"/>
    <mergeCell ref="N9:X9"/>
    <mergeCell ref="Y9:AH9"/>
    <mergeCell ref="AI9:BA9"/>
    <mergeCell ref="BB7:BH7"/>
    <mergeCell ref="B8:F8"/>
    <mergeCell ref="G8:I8"/>
    <mergeCell ref="J8:M8"/>
    <mergeCell ref="N8:X8"/>
    <mergeCell ref="Y8:AH8"/>
    <mergeCell ref="AI8:BA8"/>
    <mergeCell ref="BB8:BH8"/>
    <mergeCell ref="B7:F7"/>
    <mergeCell ref="G7:I7"/>
    <mergeCell ref="J7:M7"/>
    <mergeCell ref="N7:X7"/>
    <mergeCell ref="Y7:AH7"/>
    <mergeCell ref="AI7:BA7"/>
    <mergeCell ref="A2:BH2"/>
    <mergeCell ref="A3:A4"/>
    <mergeCell ref="B3:F4"/>
    <mergeCell ref="G3:I4"/>
    <mergeCell ref="J3:M4"/>
    <mergeCell ref="N3:X4"/>
    <mergeCell ref="Y3:AH4"/>
    <mergeCell ref="AI3:BA4"/>
    <mergeCell ref="BB3:BH4"/>
    <mergeCell ref="BB5:BH5"/>
    <mergeCell ref="B6:F6"/>
    <mergeCell ref="G6:I6"/>
    <mergeCell ref="J6:M6"/>
    <mergeCell ref="N6:X6"/>
    <mergeCell ref="Y6:AH6"/>
    <mergeCell ref="AI6:BA6"/>
    <mergeCell ref="BB6:BH6"/>
    <mergeCell ref="B5:F5"/>
    <mergeCell ref="G5:I5"/>
    <mergeCell ref="J5:M5"/>
    <mergeCell ref="N5:X5"/>
    <mergeCell ref="Y5:AH5"/>
    <mergeCell ref="AI5:BA5"/>
    <mergeCell ref="N78:N79"/>
    <mergeCell ref="O78:O79"/>
    <mergeCell ref="P78:P79"/>
    <mergeCell ref="B103:I103"/>
    <mergeCell ref="B104:I104"/>
    <mergeCell ref="B135:I135"/>
    <mergeCell ref="B132:I132"/>
    <mergeCell ref="B80:I80"/>
    <mergeCell ref="B81:I81"/>
    <mergeCell ref="B82:I82"/>
    <mergeCell ref="B83:I83"/>
    <mergeCell ref="B85:I85"/>
    <mergeCell ref="B86:I86"/>
    <mergeCell ref="B79:I79"/>
    <mergeCell ref="B95:I95"/>
    <mergeCell ref="B97:I97"/>
    <mergeCell ref="J83:Q83"/>
    <mergeCell ref="B84:I84"/>
    <mergeCell ref="B92:I92"/>
    <mergeCell ref="B93:I93"/>
    <mergeCell ref="B94:I94"/>
    <mergeCell ref="B87:I87"/>
    <mergeCell ref="B88:I88"/>
    <mergeCell ref="B89:I89"/>
    <mergeCell ref="J160:Q160"/>
    <mergeCell ref="J112:Q112"/>
    <mergeCell ref="U123:U124"/>
    <mergeCell ref="B98:I98"/>
    <mergeCell ref="O97:O98"/>
    <mergeCell ref="P123:P124"/>
    <mergeCell ref="CE123:CE124"/>
    <mergeCell ref="A155:I155"/>
    <mergeCell ref="J100:Q100"/>
    <mergeCell ref="J126:Q126"/>
    <mergeCell ref="J136:Q136"/>
    <mergeCell ref="B126:I126"/>
    <mergeCell ref="B123:I123"/>
    <mergeCell ref="B124:I124"/>
    <mergeCell ref="B125:I125"/>
    <mergeCell ref="B136:I136"/>
    <mergeCell ref="J99:Q99"/>
    <mergeCell ref="J101:Q101"/>
    <mergeCell ref="J102:Q102"/>
    <mergeCell ref="N103:O103"/>
    <mergeCell ref="J115:Q115"/>
    <mergeCell ref="J139:N139"/>
    <mergeCell ref="B140:I140"/>
    <mergeCell ref="B147:I147"/>
  </mergeCells>
  <printOptions horizontalCentered="1"/>
  <pageMargins left="0.15748031496062992" right="0.15748031496062992" top="0.19685039370078741" bottom="0.15748031496062992" header="0.31496062992125984" footer="0.15748031496062992"/>
  <pageSetup paperSize="9" scale="75" orientation="landscape" horizontalDpi="200" verticalDpi="200"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69"/>
  <sheetViews>
    <sheetView zoomScale="110" zoomScaleNormal="110" workbookViewId="0">
      <selection activeCell="AF8" sqref="AF8"/>
    </sheetView>
  </sheetViews>
  <sheetFormatPr defaultRowHeight="15" x14ac:dyDescent="0.25"/>
  <cols>
    <col min="1" max="1" width="7" customWidth="1"/>
    <col min="2" max="2" width="26.28515625" style="69" customWidth="1"/>
    <col min="3" max="3" width="4" style="70" customWidth="1"/>
    <col min="4" max="4" width="5" style="70" customWidth="1"/>
    <col min="5" max="5" width="6.28515625" style="70" customWidth="1"/>
    <col min="6" max="6" width="3.42578125" style="70" customWidth="1"/>
    <col min="7" max="7" width="3.5703125" style="70" customWidth="1"/>
    <col min="8" max="8" width="5.140625" style="70" customWidth="1"/>
    <col min="9" max="10" width="4.85546875" style="70" customWidth="1"/>
    <col min="11" max="11" width="3.5703125" style="70" customWidth="1"/>
    <col min="12" max="12" width="2.5703125" style="70" customWidth="1"/>
    <col min="13" max="14" width="3.7109375" style="70" customWidth="1"/>
    <col min="15" max="15" width="3" style="160" customWidth="1"/>
    <col min="16" max="16" width="3.85546875" style="160" customWidth="1"/>
    <col min="17" max="17" width="2.7109375" style="160" customWidth="1"/>
    <col min="18" max="18" width="3.42578125" style="160" customWidth="1"/>
    <col min="19" max="19" width="3.140625" style="160" customWidth="1"/>
    <col min="20" max="21" width="3.28515625" customWidth="1"/>
    <col min="22" max="23" width="3.42578125" customWidth="1"/>
    <col min="24" max="24" width="4.140625" customWidth="1"/>
    <col min="25" max="25" width="5.28515625" customWidth="1"/>
    <col min="26" max="27" width="4" customWidth="1"/>
    <col min="28" max="28" width="5.140625" customWidth="1"/>
    <col min="29" max="29" width="4.140625" customWidth="1"/>
  </cols>
  <sheetData>
    <row r="1" spans="1:97" ht="7.5" customHeight="1" thickBot="1" x14ac:dyDescent="0.3">
      <c r="O1" s="1405"/>
      <c r="P1" s="1405"/>
      <c r="Q1" s="1405"/>
      <c r="R1" s="1405"/>
      <c r="S1" s="1405"/>
    </row>
    <row r="2" spans="1:97" ht="189.75" customHeight="1" thickBot="1" x14ac:dyDescent="0.3">
      <c r="A2" s="1400"/>
      <c r="B2" s="1401" t="s">
        <v>138</v>
      </c>
      <c r="C2" s="1402" t="s">
        <v>317</v>
      </c>
      <c r="D2" s="1402" t="s">
        <v>318</v>
      </c>
      <c r="E2" s="1402" t="s">
        <v>319</v>
      </c>
      <c r="F2" s="1403" t="s">
        <v>271</v>
      </c>
      <c r="G2" s="1403" t="s">
        <v>320</v>
      </c>
      <c r="H2" s="1403" t="s">
        <v>316</v>
      </c>
      <c r="I2" s="1403" t="s">
        <v>272</v>
      </c>
      <c r="J2" s="1403" t="s">
        <v>321</v>
      </c>
      <c r="K2" s="1403" t="s">
        <v>273</v>
      </c>
      <c r="L2" s="1403" t="s">
        <v>335</v>
      </c>
      <c r="M2" s="1403" t="s">
        <v>336</v>
      </c>
      <c r="N2" s="1403" t="s">
        <v>337</v>
      </c>
      <c r="O2" s="1403" t="s">
        <v>338</v>
      </c>
      <c r="P2" s="1403" t="s">
        <v>339</v>
      </c>
      <c r="Q2" s="1403" t="s">
        <v>340</v>
      </c>
      <c r="R2" s="1403" t="s">
        <v>341</v>
      </c>
      <c r="S2" s="1403" t="s">
        <v>342</v>
      </c>
      <c r="T2" s="1403" t="s">
        <v>343</v>
      </c>
      <c r="U2" s="1403" t="s">
        <v>344</v>
      </c>
      <c r="V2" s="1403" t="s">
        <v>345</v>
      </c>
      <c r="W2" s="1403" t="s">
        <v>351</v>
      </c>
      <c r="X2" s="1403" t="s">
        <v>346</v>
      </c>
      <c r="Y2" s="1403" t="s">
        <v>347</v>
      </c>
      <c r="Z2" s="1403" t="s">
        <v>348</v>
      </c>
      <c r="AA2" s="1403" t="s">
        <v>349</v>
      </c>
      <c r="AB2" s="1403" t="s">
        <v>350</v>
      </c>
      <c r="AC2" s="1403" t="s">
        <v>352</v>
      </c>
      <c r="AF2" s="163"/>
    </row>
    <row r="3" spans="1:97" ht="2.25" hidden="1" customHeight="1" x14ac:dyDescent="0.25">
      <c r="B3" s="1394"/>
      <c r="C3" s="1395" t="s">
        <v>313</v>
      </c>
      <c r="D3" s="1396"/>
      <c r="E3" s="1396"/>
      <c r="F3" s="1396"/>
      <c r="G3" s="1396"/>
      <c r="H3" s="1396"/>
      <c r="I3" s="1396"/>
      <c r="J3" s="1396"/>
      <c r="K3" s="1396"/>
      <c r="L3" s="1396"/>
      <c r="M3" s="1396"/>
      <c r="N3" s="1397"/>
      <c r="O3" s="1398"/>
      <c r="P3" s="1398"/>
      <c r="Q3" s="1398"/>
      <c r="R3" s="1399"/>
      <c r="S3" s="1399"/>
      <c r="T3" s="1399"/>
      <c r="U3" s="1399"/>
      <c r="V3" s="1399"/>
      <c r="W3" s="1398"/>
      <c r="X3" s="1398"/>
      <c r="Y3" s="1398"/>
      <c r="Z3" s="1398"/>
      <c r="AA3" s="1398"/>
      <c r="AB3" s="1398"/>
      <c r="AC3" s="1398"/>
    </row>
    <row r="4" spans="1:97" ht="15" hidden="1" customHeight="1" x14ac:dyDescent="0.25">
      <c r="B4" s="453"/>
      <c r="C4" s="454" t="s">
        <v>314</v>
      </c>
      <c r="D4" s="455"/>
      <c r="E4" s="455"/>
      <c r="F4" s="455"/>
      <c r="G4" s="455"/>
      <c r="H4" s="455"/>
      <c r="I4" s="455"/>
      <c r="J4" s="455"/>
      <c r="K4" s="455"/>
      <c r="L4" s="455"/>
      <c r="M4" s="455"/>
      <c r="N4" s="456"/>
      <c r="O4" s="457"/>
      <c r="P4" s="457"/>
      <c r="Q4" s="457"/>
      <c r="R4" s="621"/>
      <c r="S4" s="621"/>
      <c r="T4" s="621"/>
      <c r="U4" s="621"/>
      <c r="V4" s="621"/>
      <c r="W4" s="457"/>
      <c r="X4" s="457"/>
      <c r="Y4" s="457"/>
      <c r="Z4" s="457"/>
      <c r="AA4" s="457"/>
      <c r="AB4" s="457"/>
      <c r="AC4" s="457"/>
    </row>
    <row r="5" spans="1:97" ht="15" hidden="1" customHeight="1" x14ac:dyDescent="0.25">
      <c r="B5" s="458"/>
      <c r="C5" s="459" t="s">
        <v>315</v>
      </c>
      <c r="D5" s="460"/>
      <c r="E5" s="460"/>
      <c r="F5" s="460"/>
      <c r="G5" s="460"/>
      <c r="H5" s="460"/>
      <c r="I5" s="460"/>
      <c r="J5" s="460"/>
      <c r="K5" s="460"/>
      <c r="L5" s="460"/>
      <c r="M5" s="460"/>
      <c r="N5" s="461"/>
      <c r="O5" s="462"/>
      <c r="P5" s="462"/>
      <c r="Q5" s="462"/>
      <c r="R5" s="622"/>
      <c r="S5" s="622"/>
      <c r="T5" s="622"/>
      <c r="U5" s="622"/>
      <c r="V5" s="622"/>
      <c r="W5" s="462"/>
      <c r="X5" s="462"/>
      <c r="Y5" s="462"/>
      <c r="Z5" s="462"/>
      <c r="AA5" s="462"/>
      <c r="AB5" s="462"/>
      <c r="AC5" s="462"/>
    </row>
    <row r="6" spans="1:97" ht="24" customHeight="1" x14ac:dyDescent="0.25">
      <c r="A6" s="1404" t="s">
        <v>291</v>
      </c>
      <c r="B6" s="1326" t="s">
        <v>292</v>
      </c>
      <c r="C6" s="1410" t="s">
        <v>353</v>
      </c>
      <c r="D6" s="1410" t="s">
        <v>353</v>
      </c>
      <c r="E6" s="1410" t="s">
        <v>353</v>
      </c>
      <c r="F6" s="1410" t="s">
        <v>353</v>
      </c>
      <c r="G6" s="1410" t="s">
        <v>353</v>
      </c>
      <c r="H6" s="1410" t="s">
        <v>353</v>
      </c>
      <c r="I6" s="1410"/>
      <c r="J6" s="1410"/>
      <c r="K6" s="1410" t="s">
        <v>353</v>
      </c>
      <c r="L6" s="1412"/>
      <c r="M6" s="1412"/>
      <c r="N6" s="1412"/>
      <c r="O6" s="1412"/>
      <c r="P6" s="1412"/>
      <c r="Q6" s="1412"/>
      <c r="R6" s="1410"/>
      <c r="S6" s="1410"/>
      <c r="T6" s="1410"/>
      <c r="U6" s="1410"/>
      <c r="V6" s="1410"/>
      <c r="W6" s="1412"/>
      <c r="X6" s="1412"/>
      <c r="Y6" s="1412"/>
      <c r="Z6" s="1412"/>
      <c r="AA6" s="1412"/>
      <c r="AB6" s="1412"/>
      <c r="AC6" s="1412"/>
    </row>
    <row r="7" spans="1:97" ht="24.95" customHeight="1" x14ac:dyDescent="0.25">
      <c r="A7" s="1404" t="s">
        <v>293</v>
      </c>
      <c r="B7" s="1326" t="s">
        <v>171</v>
      </c>
      <c r="C7" s="1410"/>
      <c r="D7" s="1410" t="s">
        <v>353</v>
      </c>
      <c r="E7" s="1410"/>
      <c r="F7" s="1410" t="s">
        <v>353</v>
      </c>
      <c r="G7" s="1410" t="s">
        <v>353</v>
      </c>
      <c r="H7" s="1410"/>
      <c r="I7" s="1410"/>
      <c r="J7" s="1410"/>
      <c r="K7" s="1410" t="s">
        <v>353</v>
      </c>
      <c r="L7" s="1412"/>
      <c r="M7" s="1412"/>
      <c r="N7" s="1412"/>
      <c r="O7" s="1412"/>
      <c r="P7" s="1412"/>
      <c r="Q7" s="1412"/>
      <c r="R7" s="1410"/>
      <c r="S7" s="1410"/>
      <c r="T7" s="1410"/>
      <c r="U7" s="1410"/>
      <c r="V7" s="1410"/>
      <c r="W7" s="1412"/>
      <c r="X7" s="1412"/>
      <c r="Y7" s="1412"/>
      <c r="Z7" s="1412"/>
      <c r="AA7" s="1412"/>
      <c r="AB7" s="1412"/>
      <c r="AC7" s="1412"/>
    </row>
    <row r="8" spans="1:97" ht="18" customHeight="1" x14ac:dyDescent="0.25">
      <c r="A8" s="1404" t="s">
        <v>294</v>
      </c>
      <c r="B8" s="1326" t="s">
        <v>152</v>
      </c>
      <c r="C8" s="1410" t="s">
        <v>353</v>
      </c>
      <c r="D8" s="1410" t="s">
        <v>353</v>
      </c>
      <c r="E8" s="1410"/>
      <c r="F8" s="1410" t="s">
        <v>353</v>
      </c>
      <c r="G8" s="1410"/>
      <c r="H8" s="1410"/>
      <c r="I8" s="1410" t="s">
        <v>353</v>
      </c>
      <c r="J8" s="1410"/>
      <c r="K8" s="1410"/>
      <c r="L8" s="1412"/>
      <c r="M8" s="1412"/>
      <c r="N8" s="1412"/>
      <c r="O8" s="1412"/>
      <c r="P8" s="1412"/>
      <c r="Q8" s="1412"/>
      <c r="R8" s="1410"/>
      <c r="S8" s="1410"/>
      <c r="T8" s="1410"/>
      <c r="U8" s="1410"/>
      <c r="V8" s="1410"/>
      <c r="W8" s="1412"/>
      <c r="X8" s="1412"/>
      <c r="Y8" s="1412"/>
      <c r="Z8" s="1412"/>
      <c r="AA8" s="1412"/>
      <c r="AB8" s="1412"/>
      <c r="AC8" s="1412"/>
    </row>
    <row r="9" spans="1:97" ht="19.5" customHeight="1" x14ac:dyDescent="0.25">
      <c r="A9" s="1404" t="s">
        <v>295</v>
      </c>
      <c r="B9" s="1326" t="s">
        <v>332</v>
      </c>
      <c r="C9" s="1410"/>
      <c r="D9" s="1410"/>
      <c r="E9" s="1410"/>
      <c r="F9" s="1410" t="s">
        <v>353</v>
      </c>
      <c r="G9" s="1410"/>
      <c r="H9" s="1410"/>
      <c r="I9" s="1410"/>
      <c r="J9" s="1410" t="s">
        <v>353</v>
      </c>
      <c r="K9" s="1410"/>
      <c r="L9" s="1412"/>
      <c r="M9" s="1412"/>
      <c r="N9" s="1412"/>
      <c r="O9" s="1412"/>
      <c r="P9" s="1412"/>
      <c r="Q9" s="1412"/>
      <c r="R9" s="1410"/>
      <c r="S9" s="1410"/>
      <c r="T9" s="1410"/>
      <c r="U9" s="1410"/>
      <c r="V9" s="1410"/>
      <c r="W9" s="1412"/>
      <c r="X9" s="1412"/>
      <c r="Y9" s="1412"/>
      <c r="Z9" s="1412"/>
      <c r="AA9" s="1412"/>
      <c r="AB9" s="1412"/>
      <c r="AC9" s="1412"/>
    </row>
    <row r="10" spans="1:97" ht="21" customHeight="1" x14ac:dyDescent="0.25">
      <c r="A10" s="1404" t="s">
        <v>295</v>
      </c>
      <c r="B10" s="1326" t="s">
        <v>174</v>
      </c>
      <c r="C10" s="1410" t="s">
        <v>353</v>
      </c>
      <c r="D10" s="1410" t="s">
        <v>353</v>
      </c>
      <c r="E10" s="1410" t="s">
        <v>353</v>
      </c>
      <c r="F10" s="1410" t="s">
        <v>353</v>
      </c>
      <c r="G10" s="1410" t="s">
        <v>353</v>
      </c>
      <c r="H10" s="1410" t="s">
        <v>353</v>
      </c>
      <c r="I10" s="1410" t="s">
        <v>353</v>
      </c>
      <c r="J10" s="1410" t="s">
        <v>353</v>
      </c>
      <c r="K10" s="1410" t="s">
        <v>353</v>
      </c>
      <c r="L10" s="1412"/>
      <c r="M10" s="1412"/>
      <c r="N10" s="1412"/>
      <c r="O10" s="1412"/>
      <c r="P10" s="1412"/>
      <c r="Q10" s="1412"/>
      <c r="R10" s="1410"/>
      <c r="S10" s="1410"/>
      <c r="T10" s="1410"/>
      <c r="U10" s="1410"/>
      <c r="V10" s="1410"/>
      <c r="W10" s="1412"/>
      <c r="X10" s="1412"/>
      <c r="Y10" s="1412"/>
      <c r="Z10" s="1412"/>
      <c r="AA10" s="1412"/>
      <c r="AB10" s="1412"/>
      <c r="AC10" s="1412"/>
    </row>
    <row r="11" spans="1:97" ht="16.5" customHeight="1" x14ac:dyDescent="0.25">
      <c r="A11" s="1404" t="s">
        <v>296</v>
      </c>
      <c r="B11" s="1326" t="s">
        <v>333</v>
      </c>
      <c r="C11" s="1410" t="s">
        <v>353</v>
      </c>
      <c r="D11" s="1410" t="s">
        <v>353</v>
      </c>
      <c r="E11" s="1410" t="s">
        <v>353</v>
      </c>
      <c r="F11" s="1410" t="s">
        <v>353</v>
      </c>
      <c r="G11" s="1410"/>
      <c r="H11" s="1410"/>
      <c r="I11" s="1410"/>
      <c r="J11" s="1410"/>
      <c r="K11" s="1410"/>
      <c r="L11" s="1412"/>
      <c r="M11" s="1412"/>
      <c r="N11" s="1412"/>
      <c r="O11" s="1412"/>
      <c r="P11" s="1412"/>
      <c r="Q11" s="1412"/>
      <c r="R11" s="1410"/>
      <c r="S11" s="1410"/>
      <c r="T11" s="1410"/>
      <c r="U11" s="1410"/>
      <c r="V11" s="1410"/>
      <c r="W11" s="1412"/>
      <c r="X11" s="1412"/>
      <c r="Y11" s="1412"/>
      <c r="Z11" s="1412"/>
      <c r="AA11" s="1412"/>
      <c r="AB11" s="1412"/>
      <c r="AC11" s="1412"/>
      <c r="AD11" s="463"/>
      <c r="AE11" s="463"/>
      <c r="AF11" s="463"/>
      <c r="AG11" s="463"/>
      <c r="AH11" s="463"/>
      <c r="AI11" s="463"/>
      <c r="AJ11" s="463"/>
      <c r="AK11" s="463"/>
      <c r="AL11" s="463"/>
      <c r="AM11" s="463"/>
      <c r="AN11" s="463"/>
      <c r="AO11" s="463"/>
      <c r="AP11" s="463"/>
      <c r="AQ11" s="463"/>
      <c r="AR11" s="463"/>
      <c r="AS11" s="463"/>
      <c r="AT11" s="463"/>
      <c r="AU11" s="463"/>
      <c r="AV11" s="463"/>
      <c r="AW11" s="463"/>
      <c r="AX11" s="463"/>
      <c r="AY11" s="463"/>
      <c r="AZ11" s="463"/>
      <c r="BA11" s="463"/>
      <c r="BB11" s="463"/>
      <c r="BC11" s="463"/>
      <c r="BD11" s="463"/>
      <c r="BE11" s="463"/>
      <c r="BF11" s="463"/>
      <c r="BG11" s="463"/>
      <c r="BH11" s="463"/>
      <c r="BI11" s="463"/>
      <c r="BJ11" s="463"/>
      <c r="BK11" s="463"/>
      <c r="BL11" s="463"/>
      <c r="BM11" s="463"/>
      <c r="BN11" s="463"/>
      <c r="BO11" s="463"/>
      <c r="BP11" s="463"/>
      <c r="BQ11" s="463"/>
      <c r="BR11" s="463"/>
      <c r="BS11" s="463"/>
      <c r="BT11" s="463"/>
      <c r="BU11" s="463"/>
      <c r="BV11" s="463"/>
      <c r="BW11" s="463"/>
      <c r="BX11" s="463"/>
      <c r="BY11" s="463"/>
      <c r="BZ11" s="463"/>
      <c r="CA11" s="463"/>
      <c r="CB11" s="463"/>
      <c r="CC11" s="463"/>
      <c r="CD11" s="463"/>
      <c r="CE11" s="463"/>
      <c r="CF11" s="463"/>
      <c r="CG11" s="463"/>
      <c r="CH11" s="463"/>
      <c r="CI11" s="463"/>
      <c r="CJ11" s="463"/>
      <c r="CK11" s="463"/>
      <c r="CL11" s="463"/>
      <c r="CM11" s="463"/>
      <c r="CN11" s="463"/>
      <c r="CO11" s="463"/>
      <c r="CP11" s="463"/>
      <c r="CQ11" s="463"/>
      <c r="CR11" s="463"/>
      <c r="CS11" s="463"/>
    </row>
    <row r="12" spans="1:97" ht="18.75" customHeight="1" x14ac:dyDescent="0.25">
      <c r="A12" s="1404" t="s">
        <v>298</v>
      </c>
      <c r="B12" s="1326" t="s">
        <v>297</v>
      </c>
      <c r="C12" s="1410" t="s">
        <v>353</v>
      </c>
      <c r="D12" s="1410"/>
      <c r="E12" s="1410" t="s">
        <v>353</v>
      </c>
      <c r="F12" s="1410" t="s">
        <v>353</v>
      </c>
      <c r="G12" s="1410"/>
      <c r="H12" s="1410"/>
      <c r="I12" s="1410" t="s">
        <v>353</v>
      </c>
      <c r="J12" s="1410"/>
      <c r="K12" s="1410"/>
      <c r="L12" s="1412"/>
      <c r="M12" s="1412"/>
      <c r="N12" s="1412"/>
      <c r="O12" s="1412"/>
      <c r="P12" s="1412"/>
      <c r="Q12" s="1412"/>
      <c r="R12" s="1410"/>
      <c r="S12" s="1410"/>
      <c r="T12" s="1410"/>
      <c r="U12" s="1410"/>
      <c r="V12" s="1410"/>
      <c r="W12" s="1412"/>
      <c r="X12" s="1412"/>
      <c r="Y12" s="1412"/>
      <c r="Z12" s="1412"/>
      <c r="AA12" s="1412"/>
      <c r="AB12" s="1412"/>
      <c r="AC12" s="1412"/>
      <c r="AD12" s="463"/>
      <c r="AE12" s="463"/>
      <c r="AF12" s="463"/>
      <c r="AG12" s="463"/>
      <c r="AH12" s="463"/>
      <c r="AI12" s="463"/>
      <c r="AJ12" s="463"/>
      <c r="AK12" s="463"/>
      <c r="AL12" s="463"/>
      <c r="AM12" s="463"/>
      <c r="AN12" s="463"/>
      <c r="AO12" s="463"/>
      <c r="AP12" s="463"/>
      <c r="AQ12" s="463"/>
      <c r="AR12" s="463"/>
      <c r="AS12" s="463"/>
      <c r="AT12" s="463"/>
      <c r="AU12" s="463"/>
      <c r="AV12" s="463"/>
      <c r="AW12" s="463"/>
      <c r="AX12" s="463"/>
      <c r="AY12" s="463"/>
      <c r="AZ12" s="463"/>
      <c r="BA12" s="463"/>
      <c r="BB12" s="463"/>
      <c r="BC12" s="463"/>
      <c r="BD12" s="463"/>
      <c r="BE12" s="463"/>
      <c r="BF12" s="463"/>
      <c r="BG12" s="463"/>
      <c r="BH12" s="463"/>
      <c r="BI12" s="463"/>
      <c r="BJ12" s="463"/>
      <c r="BK12" s="463"/>
      <c r="BL12" s="463"/>
      <c r="BM12" s="463"/>
      <c r="BN12" s="463"/>
      <c r="BO12" s="463"/>
      <c r="BP12" s="463"/>
      <c r="BQ12" s="463"/>
      <c r="BR12" s="463"/>
      <c r="BS12" s="463"/>
      <c r="BT12" s="463"/>
      <c r="BU12" s="463"/>
      <c r="BV12" s="463"/>
      <c r="BW12" s="463"/>
      <c r="BX12" s="463"/>
      <c r="BY12" s="463"/>
      <c r="BZ12" s="463"/>
      <c r="CA12" s="463"/>
      <c r="CB12" s="463"/>
      <c r="CC12" s="463"/>
      <c r="CD12" s="463"/>
      <c r="CE12" s="463"/>
      <c r="CF12" s="463"/>
      <c r="CG12" s="463"/>
      <c r="CH12" s="463"/>
      <c r="CI12" s="463"/>
      <c r="CJ12" s="463"/>
      <c r="CK12" s="463"/>
      <c r="CL12" s="463"/>
      <c r="CM12" s="463"/>
      <c r="CN12" s="463"/>
      <c r="CO12" s="463"/>
      <c r="CP12" s="463"/>
      <c r="CQ12" s="463"/>
      <c r="CR12" s="463"/>
      <c r="CS12" s="463"/>
    </row>
    <row r="13" spans="1:97" s="464" customFormat="1" ht="15.75" customHeight="1" x14ac:dyDescent="0.25">
      <c r="A13" s="1404" t="s">
        <v>299</v>
      </c>
      <c r="B13" s="1326" t="s">
        <v>334</v>
      </c>
      <c r="C13" s="1410" t="s">
        <v>353</v>
      </c>
      <c r="D13" s="1410" t="s">
        <v>353</v>
      </c>
      <c r="E13" s="1410"/>
      <c r="F13" s="1410" t="s">
        <v>353</v>
      </c>
      <c r="G13" s="1410" t="s">
        <v>353</v>
      </c>
      <c r="H13" s="1410" t="s">
        <v>353</v>
      </c>
      <c r="I13" s="1410"/>
      <c r="J13" s="1410"/>
      <c r="K13" s="1410" t="s">
        <v>353</v>
      </c>
      <c r="L13" s="1412"/>
      <c r="M13" s="1412"/>
      <c r="N13" s="1412"/>
      <c r="O13" s="1412"/>
      <c r="P13" s="1412"/>
      <c r="Q13" s="1412"/>
      <c r="R13" s="1410"/>
      <c r="S13" s="1410"/>
      <c r="T13" s="1410"/>
      <c r="U13" s="1410"/>
      <c r="V13" s="1410"/>
      <c r="W13" s="1412"/>
      <c r="X13" s="1412"/>
      <c r="Y13" s="1412"/>
      <c r="Z13" s="1412"/>
      <c r="AA13" s="1412"/>
      <c r="AB13" s="1412"/>
      <c r="AC13" s="1412"/>
      <c r="AD13" s="463"/>
      <c r="AE13" s="463"/>
      <c r="AF13" s="463"/>
      <c r="AG13" s="463"/>
      <c r="AH13" s="463"/>
      <c r="AI13" s="463"/>
      <c r="AJ13" s="463"/>
      <c r="AK13" s="463"/>
      <c r="AL13" s="463"/>
      <c r="AM13" s="463"/>
      <c r="AN13" s="463"/>
      <c r="AO13" s="463"/>
      <c r="AP13" s="463"/>
      <c r="AQ13" s="463"/>
      <c r="AR13" s="463"/>
      <c r="AS13" s="463"/>
      <c r="AT13" s="463"/>
      <c r="AU13" s="463"/>
      <c r="AV13" s="463"/>
      <c r="AW13" s="463"/>
      <c r="AX13" s="463"/>
      <c r="AY13" s="463"/>
      <c r="AZ13" s="463"/>
      <c r="BA13" s="463"/>
      <c r="BB13" s="463"/>
      <c r="BC13" s="463"/>
      <c r="BD13" s="463"/>
      <c r="BE13" s="463"/>
      <c r="BF13" s="463"/>
      <c r="BG13" s="463"/>
      <c r="BH13" s="463"/>
      <c r="BI13" s="463"/>
      <c r="BJ13" s="463"/>
      <c r="BK13" s="463"/>
      <c r="BL13" s="463"/>
      <c r="BM13" s="463"/>
      <c r="BN13" s="463"/>
      <c r="BO13" s="463"/>
      <c r="BP13" s="463"/>
      <c r="BQ13" s="463"/>
      <c r="BR13" s="463"/>
      <c r="BS13" s="463"/>
      <c r="BT13" s="463"/>
      <c r="BU13" s="463"/>
      <c r="BV13" s="463"/>
      <c r="BW13" s="463"/>
      <c r="BX13" s="463"/>
      <c r="BY13" s="463"/>
      <c r="BZ13" s="463"/>
      <c r="CA13" s="463"/>
      <c r="CB13" s="463"/>
      <c r="CC13" s="463"/>
      <c r="CD13" s="463"/>
      <c r="CE13" s="463"/>
      <c r="CF13" s="463"/>
      <c r="CG13" s="463"/>
      <c r="CH13" s="463"/>
      <c r="CI13" s="463"/>
      <c r="CJ13" s="463"/>
      <c r="CK13" s="463"/>
      <c r="CL13" s="463"/>
      <c r="CM13" s="463"/>
      <c r="CN13" s="463"/>
      <c r="CO13" s="463"/>
      <c r="CP13" s="463"/>
      <c r="CQ13" s="463"/>
      <c r="CR13" s="463"/>
      <c r="CS13" s="463"/>
    </row>
    <row r="14" spans="1:97" ht="24.95" customHeight="1" x14ac:dyDescent="0.25">
      <c r="A14" s="1343" t="s">
        <v>191</v>
      </c>
      <c r="B14" s="1326" t="s">
        <v>300</v>
      </c>
      <c r="C14" s="1410" t="s">
        <v>353</v>
      </c>
      <c r="D14" s="1410" t="s">
        <v>353</v>
      </c>
      <c r="E14" s="1410" t="s">
        <v>353</v>
      </c>
      <c r="F14" s="1410" t="s">
        <v>353</v>
      </c>
      <c r="G14" s="1410" t="s">
        <v>353</v>
      </c>
      <c r="H14" s="1410" t="s">
        <v>353</v>
      </c>
      <c r="I14" s="1410" t="s">
        <v>353</v>
      </c>
      <c r="J14" s="1410"/>
      <c r="K14" s="1410" t="s">
        <v>353</v>
      </c>
      <c r="L14" s="1412"/>
      <c r="M14" s="1412"/>
      <c r="N14" s="1412"/>
      <c r="O14" s="1412"/>
      <c r="P14" s="1412"/>
      <c r="Q14" s="1412"/>
      <c r="R14" s="1410"/>
      <c r="S14" s="1410"/>
      <c r="T14" s="1410"/>
      <c r="U14" s="1410"/>
      <c r="V14" s="1410"/>
      <c r="W14" s="1412"/>
      <c r="X14" s="1412"/>
      <c r="Y14" s="1412"/>
      <c r="Z14" s="1412"/>
      <c r="AA14" s="1412"/>
      <c r="AB14" s="1412"/>
      <c r="AC14" s="1412"/>
      <c r="AD14" s="463"/>
      <c r="AE14" s="463"/>
      <c r="AF14" s="463"/>
      <c r="AG14" s="463"/>
      <c r="AH14" s="463"/>
      <c r="AI14" s="463"/>
      <c r="AJ14" s="463"/>
      <c r="AK14" s="463"/>
      <c r="AL14" s="463"/>
      <c r="AM14" s="463"/>
      <c r="AN14" s="463"/>
      <c r="AO14" s="463"/>
      <c r="AP14" s="463"/>
      <c r="AQ14" s="463"/>
      <c r="AR14" s="463"/>
      <c r="AS14" s="463"/>
      <c r="AT14" s="463"/>
      <c r="AU14" s="463"/>
      <c r="AV14" s="463"/>
      <c r="AW14" s="463"/>
      <c r="AX14" s="463"/>
      <c r="AY14" s="463"/>
      <c r="AZ14" s="463"/>
      <c r="BA14" s="463"/>
      <c r="BB14" s="463"/>
      <c r="BC14" s="463"/>
      <c r="BD14" s="463"/>
      <c r="BE14" s="463"/>
      <c r="BF14" s="463"/>
      <c r="BG14" s="463"/>
      <c r="BH14" s="463"/>
      <c r="BI14" s="463"/>
      <c r="BJ14" s="463"/>
      <c r="BK14" s="463"/>
      <c r="BL14" s="463"/>
      <c r="BM14" s="463"/>
      <c r="BN14" s="463"/>
      <c r="BO14" s="463"/>
      <c r="BP14" s="463"/>
      <c r="BQ14" s="463"/>
      <c r="BR14" s="463"/>
      <c r="BS14" s="463"/>
      <c r="BT14" s="463"/>
      <c r="BU14" s="463"/>
      <c r="BV14" s="463"/>
      <c r="BW14" s="463"/>
      <c r="BX14" s="463"/>
      <c r="BY14" s="463"/>
      <c r="BZ14" s="463"/>
      <c r="CA14" s="463"/>
      <c r="CB14" s="463"/>
      <c r="CC14" s="463"/>
      <c r="CD14" s="463"/>
      <c r="CE14" s="463"/>
      <c r="CF14" s="463"/>
      <c r="CG14" s="463"/>
      <c r="CH14" s="463"/>
      <c r="CI14" s="463"/>
      <c r="CJ14" s="463"/>
      <c r="CK14" s="463"/>
      <c r="CL14" s="463"/>
      <c r="CM14" s="463"/>
      <c r="CN14" s="463"/>
      <c r="CO14" s="463"/>
      <c r="CP14" s="463"/>
      <c r="CQ14" s="463"/>
      <c r="CR14" s="463"/>
      <c r="CS14" s="463"/>
    </row>
    <row r="15" spans="1:97" ht="20.25" customHeight="1" x14ac:dyDescent="0.25">
      <c r="A15" s="1343" t="s">
        <v>192</v>
      </c>
      <c r="B15" s="1326" t="s">
        <v>204</v>
      </c>
      <c r="C15" s="1410"/>
      <c r="D15" s="1410" t="s">
        <v>353</v>
      </c>
      <c r="E15" s="1410" t="s">
        <v>353</v>
      </c>
      <c r="F15" s="1410"/>
      <c r="G15" s="1410"/>
      <c r="H15" s="1410"/>
      <c r="I15" s="1410"/>
      <c r="J15" s="1410"/>
      <c r="K15" s="1410"/>
      <c r="L15" s="1410"/>
      <c r="M15" s="1410"/>
      <c r="N15" s="1410"/>
      <c r="O15" s="1410" t="s">
        <v>353</v>
      </c>
      <c r="P15" s="1410"/>
      <c r="Q15" s="1410"/>
      <c r="R15" s="1410"/>
      <c r="S15" s="1410" t="s">
        <v>353</v>
      </c>
      <c r="T15" s="1410"/>
      <c r="U15" s="1410"/>
      <c r="V15" s="1410" t="s">
        <v>353</v>
      </c>
      <c r="W15" s="1410"/>
      <c r="X15" s="1410" t="s">
        <v>353</v>
      </c>
      <c r="Y15" s="1410" t="s">
        <v>353</v>
      </c>
      <c r="Z15" s="1410"/>
      <c r="AA15" s="1410" t="s">
        <v>353</v>
      </c>
      <c r="AB15" s="1410"/>
      <c r="AC15" s="1410"/>
      <c r="AD15" s="463"/>
      <c r="AE15" s="463"/>
      <c r="AF15" s="463"/>
      <c r="AG15" s="463"/>
      <c r="AH15" s="463"/>
      <c r="AI15" s="463"/>
      <c r="AJ15" s="463"/>
      <c r="AK15" s="463"/>
      <c r="AL15" s="463"/>
      <c r="AM15" s="463"/>
      <c r="AN15" s="463"/>
      <c r="AO15" s="463"/>
      <c r="AP15" s="463"/>
      <c r="AQ15" s="463"/>
      <c r="AR15" s="463"/>
      <c r="AS15" s="463"/>
      <c r="AT15" s="463"/>
      <c r="AU15" s="463"/>
      <c r="AV15" s="463"/>
      <c r="AW15" s="463"/>
      <c r="AX15" s="463"/>
      <c r="AY15" s="463"/>
      <c r="AZ15" s="463"/>
      <c r="BA15" s="463"/>
      <c r="BB15" s="463"/>
      <c r="BC15" s="463"/>
      <c r="BD15" s="463"/>
      <c r="BE15" s="463"/>
      <c r="BF15" s="463"/>
      <c r="BG15" s="463"/>
      <c r="BH15" s="463"/>
      <c r="BI15" s="463"/>
      <c r="BJ15" s="463"/>
      <c r="BK15" s="463"/>
      <c r="BL15" s="463"/>
      <c r="BM15" s="463"/>
      <c r="BN15" s="463"/>
      <c r="BO15" s="463"/>
      <c r="BP15" s="463"/>
      <c r="BQ15" s="463"/>
      <c r="BR15" s="463"/>
      <c r="BS15" s="463"/>
      <c r="BT15" s="463"/>
      <c r="BU15" s="463"/>
      <c r="BV15" s="463"/>
      <c r="BW15" s="463"/>
      <c r="BX15" s="463"/>
      <c r="BY15" s="463"/>
      <c r="BZ15" s="463"/>
      <c r="CA15" s="463"/>
      <c r="CB15" s="463"/>
      <c r="CC15" s="463"/>
      <c r="CD15" s="463"/>
      <c r="CE15" s="463"/>
      <c r="CF15" s="463"/>
      <c r="CG15" s="463"/>
      <c r="CH15" s="463"/>
      <c r="CI15" s="463"/>
      <c r="CJ15" s="463"/>
      <c r="CK15" s="463"/>
      <c r="CL15" s="463"/>
      <c r="CM15" s="463"/>
      <c r="CN15" s="463"/>
      <c r="CO15" s="463"/>
      <c r="CP15" s="463"/>
      <c r="CQ15" s="463"/>
      <c r="CR15" s="463"/>
      <c r="CS15" s="463"/>
    </row>
    <row r="16" spans="1:97" ht="16.5" customHeight="1" x14ac:dyDescent="0.25">
      <c r="A16" s="1343" t="s">
        <v>193</v>
      </c>
      <c r="B16" s="1326" t="s">
        <v>205</v>
      </c>
      <c r="C16" s="1410" t="s">
        <v>353</v>
      </c>
      <c r="D16" s="1410" t="s">
        <v>353</v>
      </c>
      <c r="E16" s="1410"/>
      <c r="F16" s="1410"/>
      <c r="G16" s="1410"/>
      <c r="H16" s="1410"/>
      <c r="I16" s="1410"/>
      <c r="J16" s="1410" t="s">
        <v>43</v>
      </c>
      <c r="K16" s="1410" t="s">
        <v>353</v>
      </c>
      <c r="L16" s="1410"/>
      <c r="M16" s="1410"/>
      <c r="N16" s="1410"/>
      <c r="O16" s="1410"/>
      <c r="P16" s="1410"/>
      <c r="Q16" s="1410"/>
      <c r="R16" s="1410"/>
      <c r="S16" s="1410" t="s">
        <v>353</v>
      </c>
      <c r="T16" s="1410"/>
      <c r="U16" s="1410"/>
      <c r="V16" s="1410" t="s">
        <v>353</v>
      </c>
      <c r="W16" s="1410"/>
      <c r="X16" s="1410"/>
      <c r="Y16" s="1410"/>
      <c r="Z16" s="1410"/>
      <c r="AA16" s="1410"/>
      <c r="AB16" s="1410"/>
      <c r="AC16" s="1410"/>
      <c r="AD16" s="463"/>
      <c r="AE16" s="463"/>
      <c r="AF16" s="463"/>
      <c r="AG16" s="463"/>
      <c r="AH16" s="463"/>
      <c r="AI16" s="463"/>
      <c r="AJ16" s="463"/>
      <c r="AK16" s="463"/>
      <c r="AL16" s="463"/>
      <c r="AM16" s="463"/>
      <c r="AN16" s="463"/>
      <c r="AO16" s="463"/>
      <c r="AP16" s="463"/>
      <c r="AQ16" s="463"/>
      <c r="AR16" s="463"/>
      <c r="AS16" s="463"/>
      <c r="AT16" s="463"/>
      <c r="AU16" s="463"/>
      <c r="AV16" s="463"/>
      <c r="AW16" s="463"/>
      <c r="AX16" s="463"/>
      <c r="AY16" s="463"/>
      <c r="AZ16" s="463"/>
      <c r="BA16" s="463"/>
      <c r="BB16" s="463"/>
      <c r="BC16" s="463"/>
      <c r="BD16" s="463"/>
      <c r="BE16" s="463"/>
      <c r="BF16" s="463"/>
      <c r="BG16" s="463"/>
      <c r="BH16" s="463"/>
      <c r="BI16" s="463"/>
      <c r="BJ16" s="463"/>
      <c r="BK16" s="463"/>
      <c r="BL16" s="463"/>
      <c r="BM16" s="463"/>
      <c r="BN16" s="463"/>
      <c r="BO16" s="463"/>
      <c r="BP16" s="463"/>
      <c r="BQ16" s="463"/>
      <c r="BR16" s="463"/>
      <c r="BS16" s="463"/>
      <c r="BT16" s="463"/>
      <c r="BU16" s="463"/>
      <c r="BV16" s="463"/>
      <c r="BW16" s="463"/>
      <c r="BX16" s="463"/>
      <c r="BY16" s="463"/>
      <c r="BZ16" s="463"/>
      <c r="CA16" s="463"/>
      <c r="CB16" s="463"/>
      <c r="CC16" s="463"/>
      <c r="CD16" s="463"/>
      <c r="CE16" s="463"/>
      <c r="CF16" s="463"/>
      <c r="CG16" s="463"/>
      <c r="CH16" s="463"/>
      <c r="CI16" s="463"/>
      <c r="CJ16" s="463"/>
      <c r="CK16" s="463"/>
      <c r="CL16" s="463"/>
      <c r="CM16" s="463"/>
      <c r="CN16" s="463"/>
      <c r="CO16" s="463"/>
      <c r="CP16" s="463"/>
      <c r="CQ16" s="463"/>
      <c r="CR16" s="463"/>
      <c r="CS16" s="463"/>
    </row>
    <row r="17" spans="1:97" ht="30" customHeight="1" x14ac:dyDescent="0.25">
      <c r="A17" s="1343" t="s">
        <v>194</v>
      </c>
      <c r="B17" s="1326" t="s">
        <v>301</v>
      </c>
      <c r="C17" s="1410"/>
      <c r="D17" s="1410" t="s">
        <v>353</v>
      </c>
      <c r="E17" s="1410" t="s">
        <v>353</v>
      </c>
      <c r="F17" s="1410"/>
      <c r="G17" s="1410"/>
      <c r="H17" s="1410"/>
      <c r="I17" s="1410"/>
      <c r="J17" s="1410"/>
      <c r="K17" s="1410"/>
      <c r="L17" s="1410"/>
      <c r="M17" s="1410" t="s">
        <v>353</v>
      </c>
      <c r="N17" s="1410"/>
      <c r="O17" s="1410"/>
      <c r="P17" s="1410"/>
      <c r="Q17" s="1410"/>
      <c r="R17" s="1410" t="s">
        <v>353</v>
      </c>
      <c r="S17" s="1410"/>
      <c r="T17" s="1410"/>
      <c r="U17" s="1410"/>
      <c r="V17" s="1410"/>
      <c r="W17" s="1410" t="s">
        <v>353</v>
      </c>
      <c r="X17" s="1410"/>
      <c r="Y17" s="1410"/>
      <c r="Z17" s="1410"/>
      <c r="AA17" s="1410"/>
      <c r="AB17" s="1410"/>
      <c r="AC17" s="1410"/>
      <c r="AD17" s="463"/>
      <c r="AE17" s="463"/>
      <c r="AF17" s="463"/>
      <c r="AG17" s="463"/>
      <c r="AH17" s="463"/>
      <c r="AI17" s="463"/>
      <c r="AJ17" s="463"/>
      <c r="AK17" s="463"/>
      <c r="AL17" s="463"/>
      <c r="AM17" s="463"/>
      <c r="AN17" s="463"/>
      <c r="AO17" s="463"/>
      <c r="AP17" s="463"/>
      <c r="AQ17" s="463"/>
      <c r="AR17" s="463"/>
      <c r="AS17" s="463"/>
      <c r="AT17" s="463"/>
      <c r="AU17" s="463"/>
      <c r="AV17" s="463"/>
      <c r="AW17" s="463"/>
      <c r="AX17" s="463"/>
      <c r="AY17" s="463"/>
      <c r="AZ17" s="463"/>
      <c r="BA17" s="463"/>
      <c r="BB17" s="463"/>
      <c r="BC17" s="463"/>
      <c r="BD17" s="463"/>
      <c r="BE17" s="463"/>
      <c r="BF17" s="463"/>
      <c r="BG17" s="463"/>
      <c r="BH17" s="463"/>
      <c r="BI17" s="463"/>
      <c r="BJ17" s="463"/>
      <c r="BK17" s="463"/>
      <c r="BL17" s="463"/>
      <c r="BM17" s="463"/>
      <c r="BN17" s="463"/>
      <c r="BO17" s="463"/>
      <c r="BP17" s="463"/>
      <c r="BQ17" s="463"/>
      <c r="BR17" s="463"/>
      <c r="BS17" s="463"/>
      <c r="BT17" s="463"/>
      <c r="BU17" s="463"/>
      <c r="BV17" s="463"/>
      <c r="BW17" s="463"/>
      <c r="BX17" s="463"/>
      <c r="BY17" s="463"/>
      <c r="BZ17" s="463"/>
      <c r="CA17" s="463"/>
      <c r="CB17" s="463"/>
      <c r="CC17" s="463"/>
      <c r="CD17" s="463"/>
      <c r="CE17" s="463"/>
      <c r="CF17" s="463"/>
      <c r="CG17" s="463"/>
      <c r="CH17" s="463"/>
      <c r="CI17" s="463"/>
      <c r="CJ17" s="463"/>
      <c r="CK17" s="463"/>
      <c r="CL17" s="463"/>
      <c r="CM17" s="463"/>
      <c r="CN17" s="463"/>
      <c r="CO17" s="463"/>
      <c r="CP17" s="463"/>
      <c r="CQ17" s="463"/>
      <c r="CR17" s="463"/>
      <c r="CS17" s="463"/>
    </row>
    <row r="18" spans="1:97" ht="23.25" customHeight="1" x14ac:dyDescent="0.25">
      <c r="A18" s="1343" t="s">
        <v>214</v>
      </c>
      <c r="B18" s="1326" t="s">
        <v>302</v>
      </c>
      <c r="C18" s="1410" t="s">
        <v>353</v>
      </c>
      <c r="D18" s="1410" t="s">
        <v>353</v>
      </c>
      <c r="E18" s="1410"/>
      <c r="F18" s="1410"/>
      <c r="G18" s="1410"/>
      <c r="H18" s="1410"/>
      <c r="I18" s="1410"/>
      <c r="J18" s="1410"/>
      <c r="K18" s="1410" t="s">
        <v>353</v>
      </c>
      <c r="L18" s="1410" t="s">
        <v>353</v>
      </c>
      <c r="M18" s="1410"/>
      <c r="N18" s="1410"/>
      <c r="O18" s="1410" t="s">
        <v>353</v>
      </c>
      <c r="P18" s="1410" t="s">
        <v>353</v>
      </c>
      <c r="Q18" s="1410"/>
      <c r="R18" s="1410"/>
      <c r="S18" s="1410"/>
      <c r="T18" s="1410"/>
      <c r="U18" s="1410"/>
      <c r="V18" s="1410" t="s">
        <v>353</v>
      </c>
      <c r="W18" s="1410" t="s">
        <v>353</v>
      </c>
      <c r="X18" s="1410" t="s">
        <v>353</v>
      </c>
      <c r="Y18" s="1410"/>
      <c r="Z18" s="1410" t="s">
        <v>353</v>
      </c>
      <c r="AA18" s="1410"/>
      <c r="AB18" s="1410" t="s">
        <v>353</v>
      </c>
      <c r="AC18" s="1410"/>
      <c r="AD18" s="463"/>
      <c r="AE18" s="463"/>
      <c r="AF18" s="463"/>
      <c r="AG18" s="463"/>
      <c r="AH18" s="463"/>
      <c r="AI18" s="463"/>
      <c r="AJ18" s="463"/>
      <c r="AK18" s="463"/>
      <c r="AL18" s="463"/>
      <c r="AM18" s="463"/>
      <c r="AN18" s="463"/>
      <c r="AO18" s="463"/>
      <c r="AP18" s="463"/>
      <c r="AQ18" s="463"/>
      <c r="AR18" s="463"/>
      <c r="AS18" s="463"/>
      <c r="AT18" s="463"/>
      <c r="AU18" s="463"/>
      <c r="AV18" s="463"/>
      <c r="AW18" s="463"/>
      <c r="AX18" s="463"/>
      <c r="AY18" s="463"/>
      <c r="AZ18" s="463"/>
      <c r="BA18" s="463"/>
      <c r="BB18" s="463"/>
      <c r="BC18" s="463"/>
      <c r="BD18" s="463"/>
      <c r="BE18" s="463"/>
      <c r="BF18" s="463"/>
      <c r="BG18" s="463"/>
      <c r="BH18" s="463"/>
      <c r="BI18" s="463"/>
      <c r="BJ18" s="463"/>
      <c r="BK18" s="463"/>
      <c r="BL18" s="463"/>
      <c r="BM18" s="463"/>
      <c r="BN18" s="463"/>
      <c r="BO18" s="463"/>
      <c r="BP18" s="463"/>
      <c r="BQ18" s="463"/>
      <c r="BR18" s="463"/>
      <c r="BS18" s="463"/>
      <c r="BT18" s="463"/>
      <c r="BU18" s="463"/>
      <c r="BV18" s="463"/>
      <c r="BW18" s="463"/>
      <c r="BX18" s="463"/>
      <c r="BY18" s="463"/>
      <c r="BZ18" s="463"/>
      <c r="CA18" s="463"/>
      <c r="CB18" s="463"/>
      <c r="CC18" s="463"/>
      <c r="CD18" s="463"/>
      <c r="CE18" s="463"/>
      <c r="CF18" s="463"/>
      <c r="CG18" s="463"/>
      <c r="CH18" s="463"/>
      <c r="CI18" s="463"/>
      <c r="CJ18" s="463"/>
      <c r="CK18" s="463"/>
      <c r="CL18" s="463"/>
      <c r="CM18" s="463"/>
      <c r="CN18" s="463"/>
      <c r="CO18" s="463"/>
      <c r="CP18" s="463"/>
      <c r="CQ18" s="463"/>
      <c r="CR18" s="463"/>
      <c r="CS18" s="463"/>
    </row>
    <row r="19" spans="1:97" ht="22.5" customHeight="1" x14ac:dyDescent="0.25">
      <c r="A19" s="1343" t="s">
        <v>195</v>
      </c>
      <c r="B19" s="1326" t="s">
        <v>206</v>
      </c>
      <c r="C19" s="1410" t="s">
        <v>353</v>
      </c>
      <c r="D19" s="1410" t="s">
        <v>353</v>
      </c>
      <c r="E19" s="1410" t="s">
        <v>353</v>
      </c>
      <c r="F19" s="1410" t="s">
        <v>353</v>
      </c>
      <c r="G19" s="1410" t="s">
        <v>353</v>
      </c>
      <c r="H19" s="1410" t="s">
        <v>353</v>
      </c>
      <c r="I19" s="1410" t="s">
        <v>353</v>
      </c>
      <c r="J19" s="1410"/>
      <c r="K19" s="1410" t="s">
        <v>353</v>
      </c>
      <c r="L19" s="1410"/>
      <c r="M19" s="1410"/>
      <c r="N19" s="1410"/>
      <c r="O19" s="1410"/>
      <c r="P19" s="1410"/>
      <c r="Q19" s="1410" t="s">
        <v>353</v>
      </c>
      <c r="R19" s="1410"/>
      <c r="S19" s="1410"/>
      <c r="T19" s="1410" t="s">
        <v>353</v>
      </c>
      <c r="U19" s="1410"/>
      <c r="V19" s="1410"/>
      <c r="W19" s="1410"/>
      <c r="X19" s="1410"/>
      <c r="Y19" s="1410"/>
      <c r="Z19" s="1410"/>
      <c r="AA19" s="1410"/>
      <c r="AB19" s="1410"/>
      <c r="AC19" s="1410"/>
      <c r="AD19" s="463"/>
      <c r="AE19" s="463"/>
      <c r="AF19" s="463"/>
      <c r="AG19" s="463"/>
      <c r="AH19" s="463"/>
      <c r="AI19" s="463"/>
      <c r="AJ19" s="463"/>
      <c r="AK19" s="463"/>
      <c r="AL19" s="463"/>
      <c r="AM19" s="463"/>
      <c r="AN19" s="463"/>
      <c r="AO19" s="463"/>
      <c r="AP19" s="463"/>
      <c r="AQ19" s="463"/>
      <c r="AR19" s="463"/>
      <c r="AS19" s="463"/>
      <c r="AT19" s="463"/>
      <c r="AU19" s="463"/>
      <c r="AV19" s="463"/>
      <c r="AW19" s="463"/>
      <c r="AX19" s="463"/>
      <c r="AY19" s="463"/>
      <c r="AZ19" s="463"/>
      <c r="BA19" s="463"/>
      <c r="BB19" s="463"/>
      <c r="BC19" s="463"/>
      <c r="BD19" s="463"/>
      <c r="BE19" s="463"/>
      <c r="BF19" s="463"/>
      <c r="BG19" s="463"/>
      <c r="BH19" s="463"/>
      <c r="BI19" s="463"/>
      <c r="BJ19" s="463"/>
      <c r="BK19" s="463"/>
      <c r="BL19" s="463"/>
      <c r="BM19" s="463"/>
      <c r="BN19" s="463"/>
      <c r="BO19" s="463"/>
      <c r="BP19" s="463"/>
      <c r="BQ19" s="463"/>
      <c r="BR19" s="463"/>
      <c r="BS19" s="463"/>
      <c r="BT19" s="463"/>
      <c r="BU19" s="463"/>
      <c r="BV19" s="463"/>
      <c r="BW19" s="463"/>
      <c r="BX19" s="463"/>
      <c r="BY19" s="463"/>
      <c r="BZ19" s="463"/>
      <c r="CA19" s="463"/>
      <c r="CB19" s="463"/>
      <c r="CC19" s="463"/>
      <c r="CD19" s="463"/>
      <c r="CE19" s="463"/>
      <c r="CF19" s="463"/>
      <c r="CG19" s="463"/>
      <c r="CH19" s="463"/>
      <c r="CI19" s="463"/>
      <c r="CJ19" s="463"/>
      <c r="CK19" s="463"/>
      <c r="CL19" s="463"/>
      <c r="CM19" s="463"/>
      <c r="CN19" s="463"/>
      <c r="CO19" s="463"/>
      <c r="CP19" s="463"/>
      <c r="CQ19" s="463"/>
      <c r="CR19" s="463"/>
      <c r="CS19" s="463"/>
    </row>
    <row r="20" spans="1:97" ht="16.5" customHeight="1" x14ac:dyDescent="0.25">
      <c r="A20" s="1343" t="s">
        <v>196</v>
      </c>
      <c r="B20" s="1326" t="s">
        <v>208</v>
      </c>
      <c r="C20" s="1410" t="s">
        <v>353</v>
      </c>
      <c r="D20" s="1410" t="s">
        <v>353</v>
      </c>
      <c r="E20" s="1410"/>
      <c r="F20" s="1410"/>
      <c r="G20" s="1410" t="s">
        <v>353</v>
      </c>
      <c r="H20" s="1410"/>
      <c r="I20" s="1410"/>
      <c r="J20" s="1410"/>
      <c r="K20" s="1410" t="s">
        <v>353</v>
      </c>
      <c r="L20" s="1410"/>
      <c r="M20" s="1410"/>
      <c r="N20" s="1410"/>
      <c r="O20" s="1410"/>
      <c r="P20" s="1410"/>
      <c r="Q20" s="1410"/>
      <c r="R20" s="1410"/>
      <c r="S20" s="1410"/>
      <c r="T20" s="1410"/>
      <c r="U20" s="1410"/>
      <c r="V20" s="1410" t="s">
        <v>353</v>
      </c>
      <c r="W20" s="1410"/>
      <c r="X20" s="1410"/>
      <c r="Y20" s="1410"/>
      <c r="Z20" s="1410"/>
      <c r="AA20" s="1410"/>
      <c r="AB20" s="1410"/>
      <c r="AC20" s="1410"/>
      <c r="AD20" s="463"/>
      <c r="AE20" s="463"/>
      <c r="AF20" s="463"/>
      <c r="AG20" s="463"/>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463"/>
      <c r="BX20" s="463"/>
      <c r="BY20" s="463"/>
      <c r="BZ20" s="463"/>
      <c r="CA20" s="463"/>
      <c r="CB20" s="463"/>
      <c r="CC20" s="463"/>
      <c r="CD20" s="463"/>
      <c r="CE20" s="463"/>
      <c r="CF20" s="463"/>
      <c r="CG20" s="463"/>
      <c r="CH20" s="463"/>
      <c r="CI20" s="463"/>
      <c r="CJ20" s="463"/>
      <c r="CK20" s="463"/>
      <c r="CL20" s="463"/>
      <c r="CM20" s="463"/>
      <c r="CN20" s="463"/>
      <c r="CO20" s="463"/>
      <c r="CP20" s="463"/>
      <c r="CQ20" s="463"/>
      <c r="CR20" s="463"/>
      <c r="CS20" s="463"/>
    </row>
    <row r="21" spans="1:97" ht="21" customHeight="1" x14ac:dyDescent="0.25">
      <c r="A21" s="1343" t="s">
        <v>197</v>
      </c>
      <c r="B21" s="1326" t="s">
        <v>303</v>
      </c>
      <c r="C21" s="1410" t="s">
        <v>353</v>
      </c>
      <c r="D21" s="1410" t="s">
        <v>353</v>
      </c>
      <c r="E21" s="1410" t="s">
        <v>353</v>
      </c>
      <c r="F21" s="1410" t="s">
        <v>353</v>
      </c>
      <c r="G21" s="1410" t="s">
        <v>353</v>
      </c>
      <c r="H21" s="1410"/>
      <c r="I21" s="1410"/>
      <c r="J21" s="1410"/>
      <c r="K21" s="1410"/>
      <c r="L21" s="1410"/>
      <c r="M21" s="1410"/>
      <c r="N21" s="1410"/>
      <c r="O21" s="1410"/>
      <c r="P21" s="1410"/>
      <c r="Q21" s="1410"/>
      <c r="R21" s="1410"/>
      <c r="S21" s="1410"/>
      <c r="T21" s="1410"/>
      <c r="U21" s="1410"/>
      <c r="V21" s="1410"/>
      <c r="W21" s="1410"/>
      <c r="X21" s="1410"/>
      <c r="Y21" s="1410"/>
      <c r="Z21" s="1410"/>
      <c r="AA21" s="1410"/>
      <c r="AB21" s="1410"/>
      <c r="AC21" s="1410"/>
      <c r="AD21" s="463"/>
      <c r="AE21" s="463"/>
      <c r="AF21" s="463"/>
      <c r="AG21" s="463"/>
      <c r="AH21" s="463"/>
      <c r="AI21" s="463"/>
      <c r="AJ21" s="463"/>
      <c r="AK21" s="463"/>
      <c r="AL21" s="463"/>
      <c r="AM21" s="463"/>
      <c r="AN21" s="463"/>
      <c r="AO21" s="463"/>
      <c r="AP21" s="463"/>
      <c r="AQ21" s="463"/>
      <c r="AR21" s="463"/>
      <c r="AS21" s="463"/>
      <c r="AT21" s="463"/>
      <c r="AU21" s="463"/>
      <c r="AV21" s="463"/>
      <c r="AW21" s="463"/>
      <c r="AX21" s="463"/>
      <c r="AY21" s="463"/>
      <c r="AZ21" s="463"/>
      <c r="BA21" s="463"/>
      <c r="BB21" s="463"/>
      <c r="BC21" s="463"/>
      <c r="BD21" s="463"/>
      <c r="BE21" s="463"/>
      <c r="BF21" s="463"/>
      <c r="BG21" s="463"/>
      <c r="BH21" s="463"/>
      <c r="BI21" s="463"/>
      <c r="BJ21" s="463"/>
      <c r="BK21" s="463"/>
      <c r="BL21" s="463"/>
      <c r="BM21" s="463"/>
      <c r="BN21" s="463"/>
      <c r="BO21" s="463"/>
      <c r="BP21" s="463"/>
      <c r="BQ21" s="463"/>
      <c r="BR21" s="463"/>
      <c r="BS21" s="463"/>
      <c r="BT21" s="463"/>
      <c r="BU21" s="463"/>
      <c r="BV21" s="463"/>
      <c r="BW21" s="463"/>
      <c r="BX21" s="463"/>
      <c r="BY21" s="463"/>
      <c r="BZ21" s="463"/>
      <c r="CA21" s="463"/>
      <c r="CB21" s="463"/>
      <c r="CC21" s="463"/>
      <c r="CD21" s="463"/>
      <c r="CE21" s="463"/>
      <c r="CF21" s="463"/>
      <c r="CG21" s="463"/>
      <c r="CH21" s="463"/>
      <c r="CI21" s="463"/>
      <c r="CJ21" s="463"/>
      <c r="CK21" s="463"/>
      <c r="CL21" s="463"/>
      <c r="CM21" s="463"/>
      <c r="CN21" s="463"/>
      <c r="CO21" s="463"/>
      <c r="CP21" s="463"/>
      <c r="CQ21" s="463"/>
      <c r="CR21" s="463"/>
      <c r="CS21" s="463"/>
    </row>
    <row r="22" spans="1:97" ht="17.25" customHeight="1" x14ac:dyDescent="0.25">
      <c r="A22" s="1343" t="s">
        <v>198</v>
      </c>
      <c r="B22" s="1326" t="s">
        <v>304</v>
      </c>
      <c r="C22" s="1410" t="s">
        <v>353</v>
      </c>
      <c r="D22" s="1410" t="s">
        <v>353</v>
      </c>
      <c r="E22" s="1410"/>
      <c r="F22" s="1410"/>
      <c r="G22" s="1410"/>
      <c r="H22" s="1410"/>
      <c r="I22" s="1410" t="s">
        <v>353</v>
      </c>
      <c r="J22" s="1410"/>
      <c r="K22" s="1410" t="s">
        <v>353</v>
      </c>
      <c r="L22" s="1410"/>
      <c r="M22" s="1410"/>
      <c r="N22" s="1410"/>
      <c r="O22" s="1410"/>
      <c r="P22" s="1410"/>
      <c r="Q22" s="1410"/>
      <c r="R22" s="1410"/>
      <c r="S22" s="1410" t="s">
        <v>353</v>
      </c>
      <c r="T22" s="1410"/>
      <c r="U22" s="1410"/>
      <c r="V22" s="1410" t="s">
        <v>353</v>
      </c>
      <c r="W22" s="1410"/>
      <c r="X22" s="1410"/>
      <c r="Y22" s="1410"/>
      <c r="Z22" s="1410"/>
      <c r="AA22" s="1410"/>
      <c r="AB22" s="1410"/>
      <c r="AC22" s="1410"/>
      <c r="AD22" s="463"/>
      <c r="AE22" s="463"/>
      <c r="AF22" s="463"/>
      <c r="AG22" s="463"/>
      <c r="AH22" s="463"/>
      <c r="AI22" s="463"/>
      <c r="AJ22" s="463"/>
      <c r="AK22" s="463"/>
      <c r="AL22" s="463"/>
      <c r="AM22" s="463"/>
      <c r="AN22" s="463"/>
      <c r="AO22" s="463"/>
      <c r="AP22" s="463"/>
      <c r="AQ22" s="463"/>
      <c r="AR22" s="463"/>
      <c r="AS22" s="463"/>
      <c r="AT22" s="463"/>
      <c r="AU22" s="463"/>
      <c r="AV22" s="463"/>
      <c r="AW22" s="463"/>
      <c r="AX22" s="463"/>
      <c r="AY22" s="463"/>
      <c r="AZ22" s="463"/>
      <c r="BA22" s="463"/>
      <c r="BB22" s="463"/>
      <c r="BC22" s="463"/>
      <c r="BD22" s="463"/>
      <c r="BE22" s="463"/>
      <c r="BF22" s="463"/>
      <c r="BG22" s="463"/>
      <c r="BH22" s="463"/>
      <c r="BI22" s="463"/>
      <c r="BJ22" s="463"/>
      <c r="BK22" s="463"/>
      <c r="BL22" s="463"/>
      <c r="BM22" s="463"/>
      <c r="BN22" s="463"/>
      <c r="BO22" s="463"/>
      <c r="BP22" s="463"/>
      <c r="BQ22" s="463"/>
      <c r="BR22" s="463"/>
      <c r="BS22" s="463"/>
      <c r="BT22" s="463"/>
      <c r="BU22" s="463"/>
      <c r="BV22" s="463"/>
      <c r="BW22" s="463"/>
      <c r="BX22" s="463"/>
      <c r="BY22" s="463"/>
      <c r="BZ22" s="463"/>
      <c r="CA22" s="463"/>
      <c r="CB22" s="463"/>
      <c r="CC22" s="463"/>
      <c r="CD22" s="463"/>
      <c r="CE22" s="463"/>
      <c r="CF22" s="463"/>
      <c r="CG22" s="463"/>
      <c r="CH22" s="463"/>
      <c r="CI22" s="463"/>
      <c r="CJ22" s="463"/>
      <c r="CK22" s="463"/>
      <c r="CL22" s="463"/>
      <c r="CM22" s="463"/>
      <c r="CN22" s="463"/>
      <c r="CO22" s="463"/>
      <c r="CP22" s="463"/>
      <c r="CQ22" s="463"/>
      <c r="CR22" s="463"/>
      <c r="CS22" s="463"/>
    </row>
    <row r="23" spans="1:97" ht="24.95" customHeight="1" x14ac:dyDescent="0.25">
      <c r="A23" s="1343" t="s">
        <v>199</v>
      </c>
      <c r="B23" s="1326" t="s">
        <v>305</v>
      </c>
      <c r="C23" s="1410" t="s">
        <v>353</v>
      </c>
      <c r="D23" s="1410" t="s">
        <v>353</v>
      </c>
      <c r="E23" s="1410" t="s">
        <v>353</v>
      </c>
      <c r="F23" s="1410" t="s">
        <v>353</v>
      </c>
      <c r="G23" s="1410" t="s">
        <v>353</v>
      </c>
      <c r="H23" s="1410" t="s">
        <v>353</v>
      </c>
      <c r="I23" s="1410" t="s">
        <v>353</v>
      </c>
      <c r="J23" s="1410"/>
      <c r="K23" s="1410" t="s">
        <v>353</v>
      </c>
      <c r="L23" s="1410"/>
      <c r="M23" s="1410"/>
      <c r="N23" s="1410"/>
      <c r="O23" s="1410"/>
      <c r="P23" s="1410"/>
      <c r="Q23" s="1410"/>
      <c r="R23" s="1410"/>
      <c r="S23" s="1410"/>
      <c r="T23" s="1410"/>
      <c r="U23" s="1410"/>
      <c r="V23" s="1410" t="s">
        <v>353</v>
      </c>
      <c r="W23" s="1410"/>
      <c r="X23" s="1410"/>
      <c r="Y23" s="1410"/>
      <c r="Z23" s="1410"/>
      <c r="AA23" s="1410"/>
      <c r="AB23" s="1410"/>
      <c r="AC23" s="1410"/>
      <c r="AD23" s="463"/>
      <c r="AE23" s="463"/>
      <c r="AF23" s="463"/>
      <c r="AG23" s="463"/>
      <c r="AH23" s="463"/>
      <c r="AI23" s="463"/>
      <c r="AJ23" s="463"/>
      <c r="AK23" s="463"/>
      <c r="AL23" s="463"/>
      <c r="AM23" s="463"/>
      <c r="AN23" s="463"/>
      <c r="AO23" s="463"/>
      <c r="AP23" s="463"/>
      <c r="AQ23" s="463"/>
      <c r="AR23" s="463"/>
      <c r="AS23" s="463"/>
      <c r="AT23" s="463"/>
      <c r="AU23" s="463"/>
      <c r="AV23" s="463"/>
      <c r="AW23" s="463"/>
      <c r="AX23" s="463"/>
      <c r="AY23" s="463"/>
      <c r="AZ23" s="463"/>
      <c r="BA23" s="463"/>
      <c r="BB23" s="463"/>
      <c r="BC23" s="463"/>
      <c r="BD23" s="463"/>
      <c r="BE23" s="463"/>
      <c r="BF23" s="463"/>
      <c r="BG23" s="463"/>
      <c r="BH23" s="463"/>
      <c r="BI23" s="463"/>
      <c r="BJ23" s="463"/>
      <c r="BK23" s="463"/>
      <c r="BL23" s="463"/>
      <c r="BM23" s="463"/>
      <c r="BN23" s="463"/>
      <c r="BO23" s="463"/>
      <c r="BP23" s="463"/>
      <c r="BQ23" s="463"/>
      <c r="BR23" s="463"/>
      <c r="BS23" s="463"/>
      <c r="BT23" s="463"/>
      <c r="BU23" s="463"/>
      <c r="BV23" s="463"/>
      <c r="BW23" s="463"/>
      <c r="BX23" s="463"/>
      <c r="BY23" s="463"/>
      <c r="BZ23" s="463"/>
      <c r="CA23" s="463"/>
      <c r="CB23" s="463"/>
      <c r="CC23" s="463"/>
      <c r="CD23" s="463"/>
      <c r="CE23" s="463"/>
      <c r="CF23" s="463"/>
      <c r="CG23" s="463"/>
      <c r="CH23" s="463"/>
      <c r="CI23" s="463"/>
      <c r="CJ23" s="463"/>
      <c r="CK23" s="463"/>
      <c r="CL23" s="463"/>
      <c r="CM23" s="463"/>
      <c r="CN23" s="463"/>
      <c r="CO23" s="463"/>
      <c r="CP23" s="463"/>
      <c r="CQ23" s="463"/>
      <c r="CR23" s="463"/>
      <c r="CS23" s="463"/>
    </row>
    <row r="24" spans="1:97" x14ac:dyDescent="0.25">
      <c r="B24" s="161"/>
      <c r="C24" s="162"/>
      <c r="D24" s="162"/>
      <c r="E24" s="162"/>
      <c r="F24" s="162"/>
      <c r="G24" s="162"/>
      <c r="H24" s="162"/>
      <c r="I24" s="162"/>
      <c r="J24" s="162"/>
      <c r="K24" s="162"/>
      <c r="L24" s="162"/>
      <c r="M24" s="162"/>
      <c r="N24" s="162"/>
      <c r="O24" s="1218"/>
      <c r="P24" s="1218"/>
      <c r="Q24" s="1218"/>
      <c r="R24" s="1218"/>
      <c r="S24" s="1218"/>
      <c r="T24" s="1218"/>
      <c r="U24" s="1218"/>
      <c r="V24" s="1218"/>
      <c r="W24" s="1218"/>
      <c r="X24" s="1218"/>
      <c r="Y24" s="1218"/>
      <c r="Z24" s="1218"/>
      <c r="AA24" s="1218"/>
      <c r="AB24" s="1218"/>
      <c r="AC24" s="1218"/>
    </row>
    <row r="25" spans="1:97" x14ac:dyDescent="0.25">
      <c r="B25" s="161"/>
      <c r="C25" s="162"/>
      <c r="D25" s="162"/>
      <c r="E25" s="162"/>
      <c r="F25" s="162"/>
      <c r="G25" s="162"/>
      <c r="H25" s="162"/>
      <c r="I25" s="162"/>
      <c r="J25" s="162"/>
      <c r="K25" s="162"/>
      <c r="L25" s="162"/>
      <c r="M25" s="162"/>
      <c r="N25" s="162"/>
      <c r="O25" s="1218"/>
      <c r="P25" s="1218"/>
      <c r="Q25" s="1218"/>
      <c r="R25" s="1218"/>
      <c r="S25" s="1218"/>
      <c r="T25" s="1218"/>
      <c r="U25" s="1218"/>
      <c r="V25" s="1218"/>
      <c r="W25" s="1218"/>
      <c r="X25" s="1218"/>
      <c r="Y25" s="1218"/>
      <c r="Z25" s="1218"/>
      <c r="AA25" s="1218"/>
      <c r="AB25" s="1218"/>
      <c r="AC25" s="1218"/>
    </row>
    <row r="26" spans="1:97" x14ac:dyDescent="0.25">
      <c r="B26" s="161"/>
      <c r="C26" s="162"/>
      <c r="D26" s="162"/>
      <c r="E26" s="162"/>
      <c r="F26" s="162"/>
      <c r="G26" s="162"/>
      <c r="H26" s="162"/>
      <c r="I26" s="162"/>
      <c r="J26" s="162"/>
      <c r="K26" s="162"/>
      <c r="L26" s="162"/>
      <c r="M26" s="162"/>
      <c r="N26" s="162"/>
      <c r="O26" s="1218"/>
      <c r="P26" s="1218"/>
      <c r="Q26" s="1218"/>
      <c r="R26" s="1218"/>
      <c r="S26" s="1218"/>
      <c r="T26" s="1218"/>
      <c r="U26" s="1218"/>
      <c r="V26" s="1218"/>
      <c r="W26" s="1218"/>
      <c r="X26" s="1218"/>
      <c r="Y26" s="1218"/>
      <c r="Z26" s="1218"/>
      <c r="AA26" s="1218"/>
      <c r="AB26" s="1218"/>
      <c r="AC26" s="1218"/>
    </row>
    <row r="27" spans="1:97" x14ac:dyDescent="0.25">
      <c r="B27" s="161"/>
      <c r="C27" s="162"/>
      <c r="D27" s="162"/>
      <c r="E27" s="162"/>
      <c r="F27" s="162"/>
      <c r="G27" s="162"/>
      <c r="H27" s="162"/>
      <c r="I27" s="162"/>
      <c r="J27" s="162"/>
      <c r="K27" s="162"/>
      <c r="L27" s="162"/>
      <c r="M27" s="162"/>
      <c r="N27" s="162"/>
      <c r="O27" s="1218"/>
      <c r="P27" s="1218"/>
      <c r="Q27" s="1218"/>
      <c r="R27" s="1218"/>
      <c r="S27" s="1218"/>
      <c r="T27" s="1218"/>
      <c r="U27" s="1218"/>
      <c r="V27" s="1218"/>
      <c r="W27" s="1218"/>
      <c r="X27" s="1218"/>
      <c r="Y27" s="1218"/>
      <c r="Z27" s="1218"/>
      <c r="AA27" s="1218"/>
      <c r="AB27" s="1218"/>
      <c r="AC27" s="1218"/>
    </row>
    <row r="28" spans="1:97" x14ac:dyDescent="0.25">
      <c r="B28" s="161"/>
      <c r="C28" s="162"/>
      <c r="D28" s="162"/>
      <c r="E28" s="162"/>
      <c r="F28" s="162"/>
      <c r="G28" s="162"/>
      <c r="H28" s="162"/>
      <c r="I28" s="162"/>
      <c r="J28" s="162"/>
      <c r="K28" s="162"/>
      <c r="L28" s="162"/>
      <c r="M28" s="162"/>
      <c r="N28" s="162"/>
      <c r="O28" s="1218"/>
      <c r="P28" s="1218"/>
      <c r="Q28" s="1218"/>
      <c r="R28" s="1218"/>
      <c r="S28" s="1218"/>
      <c r="T28" s="1218"/>
      <c r="U28" s="1218"/>
      <c r="V28" s="1218"/>
      <c r="W28" s="1218"/>
      <c r="X28" s="1218"/>
      <c r="Y28" s="1218"/>
      <c r="Z28" s="1218"/>
      <c r="AA28" s="1218"/>
      <c r="AB28" s="1218"/>
      <c r="AC28" s="1218"/>
    </row>
    <row r="29" spans="1:97" x14ac:dyDescent="0.25">
      <c r="B29" s="161"/>
      <c r="C29" s="162"/>
      <c r="D29" s="162"/>
      <c r="E29" s="162"/>
      <c r="F29" s="162"/>
      <c r="G29" s="162"/>
      <c r="H29" s="162"/>
      <c r="I29" s="162"/>
      <c r="J29" s="162"/>
      <c r="K29" s="162"/>
      <c r="L29" s="162"/>
      <c r="M29" s="162"/>
      <c r="N29" s="162"/>
      <c r="O29" s="1218"/>
      <c r="P29" s="1218"/>
      <c r="Q29" s="1218"/>
      <c r="R29" s="1218"/>
      <c r="S29" s="1218"/>
      <c r="T29" s="1218"/>
      <c r="U29" s="1218"/>
      <c r="V29" s="1218"/>
      <c r="W29" s="1218"/>
      <c r="X29" s="1218"/>
      <c r="Y29" s="1218"/>
      <c r="Z29" s="1218"/>
      <c r="AA29" s="1218"/>
      <c r="AB29" s="1218"/>
      <c r="AC29" s="1218"/>
    </row>
    <row r="30" spans="1:97" x14ac:dyDescent="0.25">
      <c r="B30" s="161"/>
      <c r="C30" s="162"/>
      <c r="D30" s="162"/>
      <c r="E30" s="162"/>
      <c r="F30" s="162"/>
      <c r="G30" s="162"/>
      <c r="H30" s="162"/>
      <c r="I30" s="162"/>
      <c r="J30" s="162"/>
      <c r="K30" s="162"/>
      <c r="L30" s="162"/>
      <c r="M30" s="162"/>
      <c r="N30" s="162"/>
      <c r="O30" s="1218"/>
      <c r="P30" s="1218"/>
      <c r="Q30" s="1218"/>
      <c r="R30" s="1218"/>
      <c r="S30" s="1218"/>
      <c r="T30" s="1218"/>
      <c r="U30" s="1218"/>
      <c r="V30" s="1218"/>
      <c r="W30" s="1218"/>
      <c r="X30" s="1218"/>
      <c r="Y30" s="1218"/>
      <c r="Z30" s="1218"/>
      <c r="AA30" s="1218"/>
      <c r="AB30" s="1218"/>
      <c r="AC30" s="1218"/>
    </row>
    <row r="31" spans="1:97" x14ac:dyDescent="0.25">
      <c r="B31" s="161"/>
      <c r="C31" s="162"/>
      <c r="D31" s="162"/>
      <c r="E31" s="162"/>
      <c r="F31" s="162"/>
      <c r="G31" s="162"/>
      <c r="H31" s="162"/>
      <c r="I31" s="162"/>
      <c r="J31" s="162"/>
      <c r="K31" s="162"/>
      <c r="L31" s="162"/>
      <c r="M31" s="162"/>
      <c r="N31" s="162"/>
      <c r="O31" s="1218"/>
      <c r="P31" s="1218"/>
      <c r="Q31" s="1218"/>
      <c r="R31" s="1218"/>
      <c r="S31" s="1218"/>
      <c r="T31" s="1218"/>
      <c r="U31" s="1218"/>
      <c r="V31" s="1218"/>
      <c r="W31" s="1218"/>
      <c r="X31" s="1218"/>
      <c r="Y31" s="1218"/>
      <c r="Z31" s="1218"/>
      <c r="AA31" s="1218"/>
      <c r="AB31" s="1218"/>
      <c r="AC31" s="1218"/>
    </row>
    <row r="32" spans="1:97" x14ac:dyDescent="0.25">
      <c r="B32" s="161"/>
      <c r="C32" s="162"/>
      <c r="D32" s="162"/>
      <c r="E32" s="162"/>
      <c r="F32" s="162"/>
      <c r="G32" s="162"/>
      <c r="H32" s="162"/>
      <c r="I32" s="162"/>
      <c r="J32" s="162"/>
      <c r="K32" s="162"/>
      <c r="L32" s="162"/>
      <c r="M32" s="162"/>
      <c r="N32" s="162"/>
      <c r="O32" s="1218"/>
      <c r="P32" s="1218"/>
      <c r="Q32" s="1218"/>
      <c r="R32" s="1218"/>
      <c r="S32" s="1218"/>
      <c r="T32" s="1218"/>
      <c r="U32" s="1218"/>
      <c r="V32" s="1218"/>
      <c r="W32" s="1218"/>
      <c r="X32" s="1218"/>
      <c r="Y32" s="1218"/>
      <c r="Z32" s="1218"/>
      <c r="AA32" s="1218"/>
      <c r="AB32" s="1218"/>
      <c r="AC32" s="1218"/>
    </row>
    <row r="33" spans="2:29" x14ac:dyDescent="0.25">
      <c r="B33" s="161"/>
      <c r="C33" s="162"/>
      <c r="D33" s="162"/>
      <c r="E33" s="162"/>
      <c r="F33" s="162"/>
      <c r="G33" s="162"/>
      <c r="H33" s="162"/>
      <c r="I33" s="162"/>
      <c r="J33" s="162"/>
      <c r="K33" s="162"/>
      <c r="L33" s="162"/>
      <c r="M33" s="162"/>
      <c r="N33" s="162"/>
      <c r="O33" s="1218"/>
      <c r="P33" s="1218"/>
      <c r="Q33" s="1218"/>
      <c r="R33" s="1218"/>
      <c r="S33" s="1218"/>
      <c r="T33" s="1218"/>
      <c r="U33" s="1218"/>
      <c r="V33" s="1218"/>
      <c r="W33" s="1218"/>
      <c r="X33" s="1218"/>
      <c r="Y33" s="1218"/>
      <c r="Z33" s="1218"/>
      <c r="AA33" s="1218"/>
      <c r="AB33" s="1218"/>
      <c r="AC33" s="1218"/>
    </row>
    <row r="34" spans="2:29" x14ac:dyDescent="0.25">
      <c r="B34" s="161"/>
      <c r="C34" s="162"/>
      <c r="D34" s="162"/>
      <c r="E34" s="162"/>
      <c r="F34" s="162"/>
      <c r="G34" s="162"/>
      <c r="H34" s="162"/>
      <c r="I34" s="162"/>
      <c r="J34" s="162"/>
      <c r="K34" s="162"/>
      <c r="L34" s="162"/>
      <c r="M34" s="162"/>
      <c r="N34" s="162"/>
      <c r="O34" s="1218"/>
      <c r="P34" s="1218"/>
      <c r="Q34" s="1218"/>
      <c r="R34" s="1218"/>
      <c r="S34" s="1218"/>
      <c r="T34" s="1218"/>
      <c r="U34" s="1218"/>
      <c r="V34" s="1218"/>
      <c r="W34" s="1218"/>
      <c r="X34" s="1218"/>
      <c r="Y34" s="1218"/>
      <c r="Z34" s="1218"/>
      <c r="AA34" s="1218"/>
      <c r="AB34" s="1218"/>
      <c r="AC34" s="1218"/>
    </row>
    <row r="35" spans="2:29" x14ac:dyDescent="0.25">
      <c r="B35" s="161"/>
      <c r="C35" s="162"/>
      <c r="D35" s="162"/>
      <c r="E35" s="162"/>
      <c r="F35" s="162"/>
      <c r="G35" s="162"/>
      <c r="H35" s="162"/>
      <c r="I35" s="162"/>
      <c r="J35" s="162"/>
      <c r="K35" s="162"/>
      <c r="L35" s="162"/>
      <c r="M35" s="162"/>
      <c r="N35" s="162"/>
      <c r="O35" s="1218"/>
      <c r="P35" s="1218"/>
      <c r="Q35" s="1218"/>
      <c r="R35" s="1218"/>
      <c r="S35" s="1218"/>
      <c r="T35" s="1218"/>
      <c r="U35" s="1218"/>
      <c r="V35" s="1218"/>
      <c r="W35" s="1218"/>
      <c r="X35" s="1218"/>
      <c r="Y35" s="1218"/>
      <c r="Z35" s="1218"/>
      <c r="AA35" s="1218"/>
      <c r="AB35" s="1218"/>
      <c r="AC35" s="1218"/>
    </row>
    <row r="36" spans="2:29" x14ac:dyDescent="0.25">
      <c r="B36" s="161"/>
      <c r="C36" s="162"/>
      <c r="D36" s="162"/>
      <c r="E36" s="162"/>
      <c r="F36" s="162"/>
      <c r="G36" s="162"/>
      <c r="H36" s="162"/>
      <c r="I36" s="162"/>
      <c r="J36" s="162"/>
      <c r="K36" s="162"/>
      <c r="L36" s="162"/>
      <c r="M36" s="162"/>
      <c r="N36" s="162"/>
      <c r="O36" s="1218"/>
      <c r="P36" s="1218"/>
      <c r="Q36" s="1218"/>
      <c r="R36" s="1218"/>
      <c r="S36" s="1218"/>
      <c r="T36" s="1218"/>
      <c r="U36" s="1218"/>
      <c r="V36" s="1218"/>
      <c r="W36" s="1218"/>
      <c r="X36" s="1218"/>
      <c r="Y36" s="1218"/>
      <c r="Z36" s="1218"/>
      <c r="AA36" s="1218"/>
      <c r="AB36" s="1218"/>
      <c r="AC36" s="1218"/>
    </row>
    <row r="37" spans="2:29" x14ac:dyDescent="0.25">
      <c r="B37" s="161"/>
      <c r="C37" s="162"/>
      <c r="D37" s="162"/>
      <c r="E37" s="162"/>
      <c r="F37" s="162"/>
      <c r="G37" s="162"/>
      <c r="H37" s="162"/>
      <c r="I37" s="162"/>
      <c r="J37" s="162"/>
      <c r="K37" s="162"/>
      <c r="L37" s="162"/>
      <c r="M37" s="162"/>
      <c r="N37" s="162"/>
      <c r="O37" s="1218"/>
      <c r="P37" s="1218"/>
      <c r="Q37" s="1218"/>
      <c r="R37" s="1218"/>
      <c r="S37" s="1218"/>
      <c r="T37" s="1218"/>
      <c r="U37" s="1218"/>
      <c r="V37" s="1218"/>
      <c r="W37" s="1218"/>
      <c r="X37" s="1218"/>
      <c r="Y37" s="1218"/>
      <c r="Z37" s="1218"/>
      <c r="AA37" s="1218"/>
      <c r="AB37" s="1218"/>
      <c r="AC37" s="1218"/>
    </row>
    <row r="38" spans="2:29" x14ac:dyDescent="0.25">
      <c r="B38" s="161"/>
      <c r="C38" s="162"/>
      <c r="D38" s="162"/>
      <c r="E38" s="162"/>
      <c r="F38" s="162"/>
      <c r="G38" s="162"/>
      <c r="H38" s="162"/>
      <c r="I38" s="162"/>
      <c r="J38" s="162"/>
      <c r="K38" s="162"/>
      <c r="L38" s="162"/>
      <c r="M38" s="162"/>
      <c r="N38" s="162"/>
      <c r="O38" s="1218"/>
      <c r="P38" s="1218"/>
      <c r="Q38" s="1218"/>
      <c r="R38" s="1218"/>
      <c r="S38" s="1218"/>
      <c r="T38" s="1218"/>
      <c r="U38" s="1218"/>
      <c r="V38" s="1218"/>
      <c r="W38" s="1218"/>
      <c r="X38" s="1218"/>
      <c r="Y38" s="1218"/>
      <c r="Z38" s="1218"/>
      <c r="AA38" s="1218"/>
      <c r="AB38" s="1218"/>
      <c r="AC38" s="1218"/>
    </row>
    <row r="39" spans="2:29" x14ac:dyDescent="0.25">
      <c r="B39" s="161"/>
      <c r="C39" s="162"/>
      <c r="D39" s="162"/>
      <c r="E39" s="162"/>
      <c r="F39" s="162"/>
      <c r="G39" s="162"/>
      <c r="H39" s="162"/>
      <c r="I39" s="162"/>
      <c r="J39" s="162"/>
      <c r="K39" s="162"/>
      <c r="L39" s="162"/>
      <c r="M39" s="162"/>
      <c r="N39" s="162"/>
      <c r="O39" s="1218"/>
      <c r="P39" s="1218"/>
      <c r="Q39" s="1218"/>
      <c r="R39" s="1218"/>
      <c r="S39" s="1218"/>
      <c r="T39" s="1218"/>
      <c r="U39" s="1218"/>
      <c r="V39" s="1218"/>
      <c r="W39" s="1218"/>
      <c r="X39" s="1218"/>
      <c r="Y39" s="1218"/>
      <c r="Z39" s="1218"/>
      <c r="AA39" s="1218"/>
      <c r="AB39" s="1218"/>
      <c r="AC39" s="1218"/>
    </row>
    <row r="40" spans="2:29" x14ac:dyDescent="0.25">
      <c r="B40" s="161"/>
      <c r="C40" s="162"/>
      <c r="D40" s="162"/>
      <c r="E40" s="162"/>
      <c r="F40" s="162"/>
      <c r="G40" s="162"/>
      <c r="H40" s="162"/>
      <c r="I40" s="162"/>
      <c r="J40" s="162"/>
      <c r="K40" s="162"/>
      <c r="L40" s="162"/>
      <c r="M40" s="162"/>
      <c r="N40" s="162"/>
      <c r="O40" s="1218"/>
      <c r="P40" s="1218"/>
      <c r="Q40" s="1218"/>
      <c r="R40" s="1218"/>
      <c r="S40" s="1218"/>
      <c r="T40" s="1218"/>
      <c r="U40" s="1218"/>
      <c r="V40" s="1218"/>
      <c r="W40" s="1218"/>
      <c r="X40" s="1218"/>
      <c r="Y40" s="1218"/>
      <c r="Z40" s="1218"/>
      <c r="AA40" s="1218"/>
      <c r="AB40" s="1218"/>
      <c r="AC40" s="1218"/>
    </row>
    <row r="41" spans="2:29" x14ac:dyDescent="0.25">
      <c r="B41" s="161"/>
      <c r="C41" s="162"/>
      <c r="D41" s="162"/>
      <c r="E41" s="162"/>
      <c r="F41" s="162"/>
      <c r="G41" s="162"/>
      <c r="H41" s="162"/>
      <c r="I41" s="162"/>
      <c r="J41" s="162"/>
      <c r="K41" s="162"/>
      <c r="L41" s="162"/>
      <c r="M41" s="162"/>
      <c r="N41" s="162"/>
      <c r="O41" s="1218"/>
      <c r="P41" s="1218"/>
      <c r="Q41" s="1218"/>
      <c r="R41" s="1218"/>
      <c r="S41" s="1218"/>
      <c r="T41" s="1218"/>
      <c r="U41" s="1218"/>
      <c r="V41" s="1218"/>
      <c r="W41" s="1218"/>
      <c r="X41" s="1218"/>
      <c r="Y41" s="1218"/>
      <c r="Z41" s="1218"/>
      <c r="AA41" s="1218"/>
      <c r="AB41" s="1218"/>
      <c r="AC41" s="1218"/>
    </row>
    <row r="42" spans="2:29" x14ac:dyDescent="0.25">
      <c r="B42" s="161"/>
      <c r="C42" s="162"/>
      <c r="D42" s="162"/>
      <c r="E42" s="162"/>
      <c r="F42" s="162"/>
      <c r="G42" s="162"/>
      <c r="H42" s="162"/>
      <c r="I42" s="162"/>
      <c r="J42" s="162"/>
      <c r="K42" s="162"/>
      <c r="L42" s="162"/>
      <c r="M42" s="162"/>
      <c r="N42" s="162"/>
      <c r="O42" s="1218"/>
      <c r="P42" s="1218"/>
      <c r="Q42" s="1218"/>
      <c r="R42" s="1218"/>
      <c r="S42" s="1218"/>
      <c r="T42" s="1218"/>
      <c r="U42" s="1218"/>
      <c r="V42" s="1218"/>
      <c r="W42" s="1218"/>
      <c r="X42" s="1218"/>
      <c r="Y42" s="1218"/>
      <c r="Z42" s="1218"/>
      <c r="AA42" s="1218"/>
      <c r="AB42" s="1218"/>
      <c r="AC42" s="1218"/>
    </row>
    <row r="43" spans="2:29" x14ac:dyDescent="0.25">
      <c r="B43" s="161"/>
      <c r="C43" s="162"/>
      <c r="D43" s="162"/>
      <c r="E43" s="162"/>
      <c r="F43" s="162"/>
      <c r="G43" s="162"/>
      <c r="H43" s="162"/>
      <c r="I43" s="162"/>
      <c r="J43" s="162"/>
      <c r="K43" s="162"/>
      <c r="L43" s="162"/>
      <c r="M43" s="162"/>
      <c r="N43" s="162"/>
      <c r="O43" s="1218"/>
      <c r="P43" s="1218"/>
      <c r="Q43" s="1218"/>
      <c r="R43" s="1218"/>
      <c r="S43" s="1218"/>
      <c r="T43" s="1218"/>
      <c r="U43" s="1218"/>
      <c r="V43" s="1218"/>
      <c r="W43" s="1218"/>
      <c r="X43" s="1218"/>
      <c r="Y43" s="1218"/>
      <c r="Z43" s="1218"/>
      <c r="AA43" s="1218"/>
      <c r="AB43" s="1218"/>
      <c r="AC43" s="1218"/>
    </row>
    <row r="44" spans="2:29" x14ac:dyDescent="0.25">
      <c r="B44" s="161"/>
      <c r="C44" s="162"/>
      <c r="D44" s="162"/>
      <c r="E44" s="162"/>
      <c r="F44" s="162"/>
      <c r="G44" s="162"/>
      <c r="H44" s="162"/>
      <c r="I44" s="162"/>
      <c r="J44" s="162"/>
      <c r="K44" s="162"/>
      <c r="L44" s="162"/>
      <c r="M44" s="162"/>
      <c r="N44" s="162"/>
      <c r="O44" s="1218"/>
      <c r="P44" s="1218"/>
      <c r="Q44" s="1218"/>
      <c r="R44" s="1218"/>
      <c r="S44" s="1218"/>
      <c r="T44" s="1218"/>
      <c r="U44" s="1218"/>
      <c r="V44" s="1218"/>
      <c r="W44" s="1218"/>
      <c r="X44" s="1218"/>
      <c r="Y44" s="1218"/>
      <c r="Z44" s="1218"/>
      <c r="AA44" s="1218"/>
      <c r="AB44" s="1218"/>
      <c r="AC44" s="1218"/>
    </row>
    <row r="45" spans="2:29" x14ac:dyDescent="0.25">
      <c r="B45" s="161"/>
      <c r="C45" s="162"/>
      <c r="D45" s="162"/>
      <c r="E45" s="162"/>
      <c r="F45" s="162"/>
      <c r="G45" s="162"/>
      <c r="H45" s="162"/>
      <c r="I45" s="162"/>
      <c r="J45" s="162"/>
      <c r="K45" s="162"/>
      <c r="L45" s="162"/>
      <c r="M45" s="162"/>
      <c r="N45" s="162"/>
      <c r="O45" s="1218"/>
      <c r="P45" s="1218"/>
      <c r="Q45" s="1218"/>
      <c r="R45" s="1218"/>
      <c r="S45" s="1218"/>
      <c r="T45" s="1218"/>
      <c r="U45" s="1218"/>
      <c r="V45" s="1218"/>
      <c r="W45" s="1218"/>
      <c r="X45" s="1218"/>
      <c r="Y45" s="1218"/>
      <c r="Z45" s="1218"/>
      <c r="AA45" s="1218"/>
      <c r="AB45" s="1218"/>
      <c r="AC45" s="1218"/>
    </row>
    <row r="46" spans="2:29" x14ac:dyDescent="0.25">
      <c r="B46" s="161"/>
      <c r="C46" s="162"/>
      <c r="D46" s="162"/>
      <c r="E46" s="162"/>
      <c r="F46" s="162"/>
      <c r="G46" s="162"/>
      <c r="H46" s="162"/>
      <c r="I46" s="162"/>
      <c r="J46" s="162"/>
      <c r="K46" s="162"/>
      <c r="L46" s="162"/>
      <c r="M46" s="162"/>
      <c r="N46" s="162"/>
      <c r="O46" s="1218"/>
      <c r="P46" s="1218"/>
      <c r="Q46" s="1218"/>
      <c r="R46" s="1218"/>
      <c r="S46" s="1218"/>
      <c r="T46" s="1218"/>
      <c r="U46" s="1218"/>
      <c r="V46" s="1218"/>
      <c r="W46" s="1218"/>
      <c r="X46" s="1218"/>
      <c r="Y46" s="1218"/>
      <c r="Z46" s="1218"/>
      <c r="AA46" s="1218"/>
      <c r="AB46" s="1218"/>
      <c r="AC46" s="1218"/>
    </row>
    <row r="47" spans="2:29" x14ac:dyDescent="0.25">
      <c r="B47" s="161"/>
      <c r="C47" s="162"/>
      <c r="D47" s="162"/>
      <c r="E47" s="162"/>
      <c r="F47" s="162"/>
      <c r="G47" s="162"/>
      <c r="H47" s="162"/>
      <c r="I47" s="162"/>
      <c r="J47" s="162"/>
      <c r="K47" s="162"/>
      <c r="L47" s="162"/>
      <c r="M47" s="162"/>
      <c r="N47" s="162"/>
      <c r="O47" s="1218"/>
      <c r="P47" s="1218"/>
      <c r="Q47" s="1218"/>
      <c r="R47" s="1218"/>
      <c r="S47" s="1218"/>
      <c r="T47" s="1218"/>
      <c r="U47" s="1218"/>
      <c r="V47" s="1218"/>
      <c r="W47" s="1218"/>
      <c r="X47" s="1218"/>
      <c r="Y47" s="1218"/>
      <c r="Z47" s="1218"/>
      <c r="AA47" s="1218"/>
      <c r="AB47" s="1218"/>
      <c r="AC47" s="1218"/>
    </row>
    <row r="48" spans="2:29" x14ac:dyDescent="0.25">
      <c r="B48" s="161"/>
      <c r="C48" s="162"/>
      <c r="D48" s="162"/>
      <c r="E48" s="162"/>
      <c r="F48" s="162"/>
      <c r="G48" s="162"/>
      <c r="H48" s="162"/>
      <c r="I48" s="162"/>
      <c r="J48" s="162"/>
      <c r="K48" s="162"/>
      <c r="L48" s="162"/>
      <c r="M48" s="162"/>
      <c r="N48" s="162"/>
      <c r="O48" s="1218"/>
      <c r="P48" s="1218"/>
      <c r="Q48" s="1218"/>
      <c r="R48" s="1218"/>
      <c r="S48" s="1218"/>
      <c r="T48" s="1218"/>
      <c r="U48" s="1218"/>
      <c r="V48" s="1218"/>
      <c r="W48" s="1218"/>
      <c r="X48" s="1218"/>
      <c r="Y48" s="1218"/>
      <c r="Z48" s="1218"/>
      <c r="AA48" s="1218"/>
      <c r="AB48" s="1218"/>
      <c r="AC48" s="1218"/>
    </row>
    <row r="49" spans="2:29" x14ac:dyDescent="0.25">
      <c r="B49" s="161"/>
      <c r="C49" s="162"/>
      <c r="D49" s="162"/>
      <c r="E49" s="162"/>
      <c r="F49" s="162"/>
      <c r="G49" s="162"/>
      <c r="H49" s="162"/>
      <c r="I49" s="162"/>
      <c r="J49" s="162"/>
      <c r="K49" s="162"/>
      <c r="L49" s="162"/>
      <c r="M49" s="162"/>
      <c r="N49" s="162"/>
      <c r="O49" s="1218"/>
      <c r="P49" s="1218"/>
      <c r="Q49" s="1218"/>
      <c r="R49" s="1218"/>
      <c r="S49" s="1218"/>
      <c r="T49" s="1218"/>
      <c r="U49" s="1218"/>
      <c r="V49" s="1218"/>
      <c r="W49" s="1218"/>
      <c r="X49" s="1218"/>
      <c r="Y49" s="1218"/>
      <c r="Z49" s="1218"/>
      <c r="AA49" s="1218"/>
      <c r="AB49" s="1218"/>
      <c r="AC49" s="1218"/>
    </row>
    <row r="50" spans="2:29" x14ac:dyDescent="0.25">
      <c r="B50" s="161"/>
      <c r="C50" s="162"/>
      <c r="D50" s="162"/>
      <c r="E50" s="162"/>
      <c r="F50" s="162"/>
      <c r="G50" s="162"/>
      <c r="H50" s="162"/>
      <c r="I50" s="162"/>
      <c r="J50" s="162"/>
      <c r="K50" s="162"/>
      <c r="L50" s="162"/>
      <c r="M50" s="162"/>
      <c r="N50" s="162"/>
      <c r="O50" s="1218"/>
      <c r="P50" s="1218"/>
      <c r="Q50" s="1218"/>
      <c r="R50" s="1218"/>
      <c r="S50" s="1218"/>
      <c r="T50" s="1218"/>
      <c r="U50" s="1218"/>
      <c r="V50" s="1218"/>
      <c r="W50" s="1218"/>
      <c r="X50" s="1218"/>
      <c r="Y50" s="1218"/>
      <c r="Z50" s="1218"/>
      <c r="AA50" s="1218"/>
      <c r="AB50" s="1218"/>
      <c r="AC50" s="1218"/>
    </row>
    <row r="51" spans="2:29" x14ac:dyDescent="0.25">
      <c r="B51" s="161"/>
      <c r="C51" s="162"/>
      <c r="D51" s="162"/>
      <c r="E51" s="162"/>
      <c r="F51" s="162"/>
      <c r="G51" s="162"/>
      <c r="H51" s="162"/>
      <c r="I51" s="162"/>
      <c r="J51" s="162"/>
      <c r="K51" s="162"/>
      <c r="L51" s="162"/>
      <c r="M51" s="162"/>
      <c r="N51" s="162"/>
      <c r="O51" s="1218"/>
      <c r="P51" s="1218"/>
      <c r="Q51" s="1218"/>
      <c r="R51" s="1218"/>
      <c r="S51" s="1218"/>
      <c r="T51" s="1218"/>
      <c r="U51" s="1218"/>
      <c r="V51" s="1218"/>
      <c r="W51" s="1218"/>
      <c r="X51" s="1218"/>
      <c r="Y51" s="1218"/>
      <c r="Z51" s="1218"/>
      <c r="AA51" s="1218"/>
      <c r="AB51" s="1218"/>
      <c r="AC51" s="1218"/>
    </row>
    <row r="52" spans="2:29" x14ac:dyDescent="0.25">
      <c r="B52" s="161"/>
      <c r="C52" s="162"/>
      <c r="D52" s="162"/>
      <c r="E52" s="162"/>
      <c r="F52" s="162"/>
      <c r="G52" s="162"/>
      <c r="H52" s="162"/>
      <c r="I52" s="162"/>
      <c r="J52" s="162"/>
      <c r="K52" s="162"/>
      <c r="L52" s="162"/>
      <c r="M52" s="162"/>
      <c r="N52" s="162"/>
      <c r="O52" s="1218"/>
      <c r="P52" s="1218"/>
      <c r="Q52" s="1218"/>
      <c r="R52" s="1218"/>
      <c r="S52" s="1218"/>
      <c r="T52" s="1218"/>
      <c r="U52" s="1218"/>
      <c r="V52" s="1218"/>
      <c r="W52" s="1218"/>
      <c r="X52" s="1218"/>
      <c r="Y52" s="1218"/>
      <c r="Z52" s="1218"/>
      <c r="AA52" s="1218"/>
      <c r="AB52" s="1218"/>
      <c r="AC52" s="1218"/>
    </row>
    <row r="53" spans="2:29" x14ac:dyDescent="0.25">
      <c r="B53" s="161"/>
      <c r="C53" s="162"/>
      <c r="D53" s="162"/>
      <c r="E53" s="162"/>
      <c r="F53" s="162"/>
      <c r="G53" s="162"/>
      <c r="H53" s="162"/>
      <c r="I53" s="162"/>
      <c r="J53" s="162"/>
      <c r="K53" s="162"/>
      <c r="L53" s="162"/>
      <c r="M53" s="162"/>
      <c r="N53" s="162"/>
      <c r="O53" s="1218"/>
      <c r="P53" s="1218"/>
      <c r="Q53" s="1218"/>
      <c r="R53" s="1218"/>
      <c r="S53" s="1218"/>
      <c r="T53" s="1218"/>
      <c r="U53" s="1218"/>
      <c r="V53" s="1218"/>
      <c r="W53" s="1218"/>
      <c r="X53" s="1218"/>
      <c r="Y53" s="1218"/>
      <c r="Z53" s="1218"/>
      <c r="AA53" s="1218"/>
      <c r="AB53" s="1218"/>
      <c r="AC53" s="1218"/>
    </row>
    <row r="54" spans="2:29" x14ac:dyDescent="0.25">
      <c r="B54" s="161"/>
      <c r="C54" s="162"/>
      <c r="D54" s="162"/>
      <c r="E54" s="162"/>
      <c r="F54" s="162"/>
      <c r="G54" s="162"/>
      <c r="H54" s="162"/>
      <c r="I54" s="162"/>
      <c r="J54" s="162"/>
      <c r="K54" s="162"/>
      <c r="L54" s="162"/>
      <c r="M54" s="162"/>
      <c r="N54" s="162"/>
      <c r="O54" s="1218"/>
      <c r="P54" s="1218"/>
      <c r="Q54" s="1218"/>
      <c r="R54" s="1218"/>
      <c r="S54" s="1218"/>
      <c r="T54" s="1218"/>
      <c r="U54" s="1218"/>
      <c r="V54" s="1218"/>
      <c r="W54" s="1218"/>
      <c r="X54" s="1218"/>
      <c r="Y54" s="1218"/>
      <c r="Z54" s="1218"/>
      <c r="AA54" s="1218"/>
      <c r="AB54" s="1218"/>
      <c r="AC54" s="1218"/>
    </row>
    <row r="55" spans="2:29" x14ac:dyDescent="0.25">
      <c r="B55" s="161"/>
      <c r="C55" s="162"/>
      <c r="D55" s="162"/>
      <c r="E55" s="162"/>
      <c r="F55" s="162"/>
      <c r="G55" s="162"/>
      <c r="H55" s="162"/>
      <c r="I55" s="162"/>
      <c r="J55" s="162"/>
      <c r="K55" s="162"/>
      <c r="L55" s="162"/>
      <c r="M55" s="162"/>
      <c r="N55" s="162"/>
      <c r="O55" s="1218"/>
      <c r="P55" s="1218"/>
      <c r="Q55" s="1218"/>
      <c r="R55" s="1218"/>
      <c r="S55" s="1218"/>
      <c r="T55" s="1218"/>
      <c r="U55" s="1218"/>
      <c r="V55" s="1218"/>
      <c r="W55" s="1218"/>
      <c r="X55" s="1218"/>
      <c r="Y55" s="1218"/>
      <c r="Z55" s="1218"/>
      <c r="AA55" s="1218"/>
      <c r="AB55" s="1218"/>
      <c r="AC55" s="1218"/>
    </row>
    <row r="56" spans="2:29" x14ac:dyDescent="0.25">
      <c r="B56" s="161"/>
      <c r="C56" s="162"/>
      <c r="D56" s="162"/>
      <c r="E56" s="162"/>
      <c r="F56" s="162"/>
      <c r="G56" s="162"/>
      <c r="H56" s="162"/>
      <c r="I56" s="162"/>
      <c r="J56" s="162"/>
      <c r="K56" s="162"/>
      <c r="L56" s="162"/>
      <c r="M56" s="162"/>
      <c r="N56" s="162"/>
      <c r="O56" s="1218"/>
      <c r="P56" s="1218"/>
      <c r="Q56" s="1218"/>
      <c r="R56" s="1218"/>
      <c r="S56" s="1218"/>
      <c r="T56" s="1218"/>
      <c r="U56" s="1218"/>
      <c r="V56" s="1218"/>
      <c r="W56" s="1218"/>
      <c r="X56" s="1218"/>
      <c r="Y56" s="1218"/>
      <c r="Z56" s="1218"/>
      <c r="AA56" s="1218"/>
      <c r="AB56" s="1218"/>
      <c r="AC56" s="1218"/>
    </row>
    <row r="57" spans="2:29" x14ac:dyDescent="0.25">
      <c r="B57" s="161"/>
      <c r="C57" s="162"/>
      <c r="D57" s="162"/>
      <c r="E57" s="162"/>
      <c r="F57" s="162"/>
      <c r="G57" s="162"/>
      <c r="H57" s="162"/>
      <c r="I57" s="162"/>
      <c r="J57" s="162"/>
      <c r="K57" s="162"/>
      <c r="L57" s="162"/>
      <c r="M57" s="162"/>
      <c r="N57" s="162"/>
      <c r="O57" s="1218"/>
      <c r="P57" s="1218"/>
      <c r="Q57" s="1218"/>
      <c r="R57" s="1218"/>
      <c r="S57" s="1218"/>
      <c r="T57" s="1218"/>
      <c r="U57" s="1218"/>
      <c r="V57" s="1218"/>
      <c r="W57" s="1218"/>
      <c r="X57" s="1218"/>
      <c r="Y57" s="1218"/>
      <c r="Z57" s="1218"/>
      <c r="AA57" s="1218"/>
      <c r="AB57" s="1218"/>
      <c r="AC57" s="1218"/>
    </row>
    <row r="58" spans="2:29" x14ac:dyDescent="0.25">
      <c r="B58" s="161"/>
      <c r="C58" s="162"/>
      <c r="D58" s="162"/>
      <c r="E58" s="162"/>
      <c r="F58" s="162"/>
      <c r="G58" s="162"/>
      <c r="H58" s="162"/>
      <c r="I58" s="162"/>
      <c r="J58" s="162"/>
      <c r="K58" s="162"/>
      <c r="L58" s="162"/>
      <c r="M58" s="162"/>
      <c r="N58" s="162"/>
      <c r="O58" s="1218"/>
      <c r="P58" s="1218"/>
      <c r="Q58" s="1218"/>
      <c r="R58" s="1218"/>
      <c r="S58" s="1218"/>
      <c r="T58" s="1218"/>
      <c r="U58" s="1218"/>
      <c r="V58" s="1218"/>
      <c r="W58" s="1218"/>
      <c r="X58" s="1218"/>
      <c r="Y58" s="1218"/>
      <c r="Z58" s="1218"/>
      <c r="AA58" s="1218"/>
      <c r="AB58" s="1218"/>
      <c r="AC58" s="1218"/>
    </row>
    <row r="59" spans="2:29" x14ac:dyDescent="0.25">
      <c r="B59" s="161"/>
      <c r="C59" s="162"/>
      <c r="D59" s="162"/>
      <c r="E59" s="162"/>
      <c r="F59" s="162"/>
      <c r="G59" s="162"/>
      <c r="H59" s="162"/>
      <c r="I59" s="162"/>
      <c r="J59" s="162"/>
      <c r="K59" s="162"/>
      <c r="L59" s="162"/>
      <c r="M59" s="162"/>
      <c r="N59" s="162"/>
      <c r="O59" s="1218"/>
      <c r="P59" s="1218"/>
      <c r="Q59" s="1218"/>
      <c r="R59" s="1218"/>
      <c r="S59" s="1218"/>
      <c r="T59" s="1218"/>
      <c r="U59" s="1218"/>
      <c r="V59" s="1218"/>
      <c r="W59" s="1218"/>
      <c r="X59" s="1218"/>
      <c r="Y59" s="1218"/>
      <c r="Z59" s="1218"/>
      <c r="AA59" s="1218"/>
      <c r="AB59" s="1218"/>
      <c r="AC59" s="1218"/>
    </row>
    <row r="60" spans="2:29" x14ac:dyDescent="0.25">
      <c r="B60" s="161"/>
      <c r="C60" s="162"/>
      <c r="D60" s="162"/>
      <c r="E60" s="162"/>
      <c r="F60" s="162"/>
      <c r="G60" s="162"/>
      <c r="H60" s="162"/>
      <c r="I60" s="162"/>
      <c r="J60" s="162"/>
      <c r="K60" s="162"/>
      <c r="L60" s="162"/>
      <c r="M60" s="162"/>
      <c r="N60" s="162"/>
      <c r="O60" s="1218"/>
      <c r="P60" s="1218"/>
      <c r="Q60" s="1218"/>
      <c r="R60" s="1218"/>
      <c r="S60" s="1218"/>
      <c r="T60" s="1218"/>
      <c r="U60" s="1218"/>
      <c r="V60" s="1218"/>
      <c r="W60" s="1218"/>
      <c r="X60" s="1218"/>
      <c r="Y60" s="1218"/>
      <c r="Z60" s="1218"/>
      <c r="AA60" s="1218"/>
      <c r="AB60" s="1218"/>
      <c r="AC60" s="1218"/>
    </row>
    <row r="61" spans="2:29" x14ac:dyDescent="0.25">
      <c r="B61" s="161"/>
      <c r="C61" s="162"/>
      <c r="D61" s="162"/>
      <c r="E61" s="162"/>
      <c r="F61" s="162"/>
      <c r="G61" s="162"/>
      <c r="H61" s="162"/>
      <c r="I61" s="162"/>
      <c r="J61" s="162"/>
      <c r="K61" s="162"/>
      <c r="L61" s="162"/>
      <c r="M61" s="162"/>
      <c r="N61" s="162"/>
      <c r="O61" s="1218"/>
      <c r="P61" s="1218"/>
      <c r="Q61" s="1218"/>
      <c r="R61" s="1218"/>
      <c r="S61" s="1218"/>
      <c r="T61" s="1218"/>
      <c r="U61" s="1218"/>
      <c r="V61" s="1218"/>
      <c r="W61" s="1218"/>
      <c r="X61" s="1218"/>
      <c r="Y61" s="1218"/>
      <c r="Z61" s="1218"/>
      <c r="AA61" s="1218"/>
      <c r="AB61" s="1218"/>
      <c r="AC61" s="1218"/>
    </row>
    <row r="62" spans="2:29" x14ac:dyDescent="0.25">
      <c r="B62" s="161"/>
      <c r="C62" s="162"/>
      <c r="D62" s="162"/>
      <c r="E62" s="162"/>
      <c r="F62" s="162"/>
      <c r="G62" s="162"/>
      <c r="H62" s="162"/>
      <c r="I62" s="162"/>
      <c r="J62" s="162"/>
      <c r="K62" s="162"/>
      <c r="L62" s="162"/>
      <c r="M62" s="162"/>
      <c r="N62" s="162"/>
      <c r="O62" s="1218"/>
      <c r="P62" s="1218"/>
      <c r="Q62" s="1218"/>
      <c r="R62" s="1218"/>
      <c r="S62" s="1218"/>
      <c r="T62" s="1218"/>
      <c r="U62" s="1218"/>
      <c r="V62" s="1218"/>
      <c r="W62" s="1218"/>
      <c r="X62" s="1218"/>
      <c r="Y62" s="1218"/>
      <c r="Z62" s="1218"/>
      <c r="AA62" s="1218"/>
      <c r="AB62" s="1218"/>
      <c r="AC62" s="1218"/>
    </row>
    <row r="63" spans="2:29" x14ac:dyDescent="0.25">
      <c r="B63" s="161"/>
      <c r="C63" s="162"/>
      <c r="D63" s="162"/>
      <c r="E63" s="162"/>
      <c r="F63" s="162"/>
      <c r="G63" s="162"/>
      <c r="H63" s="162"/>
      <c r="I63" s="162"/>
      <c r="J63" s="162"/>
      <c r="K63" s="162"/>
      <c r="L63" s="162"/>
      <c r="M63" s="162"/>
      <c r="N63" s="162"/>
      <c r="O63" s="1218"/>
      <c r="P63" s="1218"/>
      <c r="Q63" s="1218"/>
      <c r="R63" s="1218"/>
      <c r="S63" s="1218"/>
      <c r="T63" s="1218"/>
      <c r="U63" s="1218"/>
      <c r="V63" s="1218"/>
      <c r="W63" s="1218"/>
      <c r="X63" s="1218"/>
      <c r="Y63" s="1218"/>
      <c r="Z63" s="1218"/>
      <c r="AA63" s="1218"/>
      <c r="AB63" s="1218"/>
      <c r="AC63" s="1218"/>
    </row>
    <row r="64" spans="2:29" x14ac:dyDescent="0.25">
      <c r="B64" s="161"/>
      <c r="C64" s="162"/>
      <c r="D64" s="162"/>
      <c r="E64" s="162"/>
      <c r="F64" s="162"/>
      <c r="G64" s="162"/>
      <c r="H64" s="162"/>
      <c r="I64" s="162"/>
      <c r="J64" s="162"/>
      <c r="K64" s="162"/>
      <c r="L64" s="162"/>
      <c r="M64" s="162"/>
      <c r="N64" s="162"/>
      <c r="O64" s="1218"/>
      <c r="P64" s="1218"/>
      <c r="Q64" s="1218"/>
      <c r="R64" s="1218"/>
      <c r="S64" s="1218"/>
      <c r="T64" s="1218"/>
      <c r="U64" s="1218"/>
      <c r="V64" s="1218"/>
      <c r="W64" s="1218"/>
      <c r="X64" s="1218"/>
      <c r="Y64" s="1218"/>
      <c r="Z64" s="1218"/>
      <c r="AA64" s="1218"/>
      <c r="AB64" s="1218"/>
      <c r="AC64" s="1218"/>
    </row>
    <row r="65" spans="2:29" x14ac:dyDescent="0.25">
      <c r="B65" s="161"/>
      <c r="C65" s="162"/>
      <c r="D65" s="162"/>
      <c r="E65" s="162"/>
      <c r="F65" s="162"/>
      <c r="G65" s="162"/>
      <c r="H65" s="162"/>
      <c r="I65" s="162"/>
      <c r="J65" s="162"/>
      <c r="K65" s="162"/>
      <c r="L65" s="162"/>
      <c r="M65" s="162"/>
      <c r="N65" s="162"/>
      <c r="O65" s="1218"/>
      <c r="P65" s="1218"/>
      <c r="Q65" s="1218"/>
      <c r="R65" s="1218"/>
      <c r="S65" s="1218"/>
      <c r="T65" s="1218"/>
      <c r="U65" s="1218"/>
      <c r="V65" s="1218"/>
      <c r="W65" s="1218"/>
      <c r="X65" s="1218"/>
      <c r="Y65" s="1218"/>
      <c r="Z65" s="1218"/>
      <c r="AA65" s="1218"/>
      <c r="AB65" s="1218"/>
      <c r="AC65" s="1218"/>
    </row>
    <row r="66" spans="2:29" x14ac:dyDescent="0.25">
      <c r="B66" s="161"/>
      <c r="C66" s="162"/>
      <c r="D66" s="162"/>
      <c r="E66" s="162"/>
      <c r="F66" s="162"/>
      <c r="G66" s="162"/>
      <c r="H66" s="162"/>
      <c r="I66" s="162"/>
      <c r="J66" s="162"/>
      <c r="K66" s="162"/>
      <c r="L66" s="162"/>
      <c r="M66" s="162"/>
      <c r="N66" s="162"/>
      <c r="O66" s="1218"/>
      <c r="P66" s="1218"/>
      <c r="Q66" s="1218"/>
      <c r="R66" s="1218"/>
      <c r="S66" s="1218"/>
      <c r="T66" s="1218"/>
      <c r="U66" s="1218"/>
      <c r="V66" s="1218"/>
      <c r="W66" s="1218"/>
      <c r="X66" s="1218"/>
      <c r="Y66" s="1218"/>
      <c r="Z66" s="1218"/>
      <c r="AA66" s="1218"/>
      <c r="AB66" s="1218"/>
      <c r="AC66" s="1218"/>
    </row>
    <row r="67" spans="2:29" x14ac:dyDescent="0.25">
      <c r="B67" s="161"/>
      <c r="C67" s="162"/>
      <c r="D67" s="162"/>
      <c r="E67" s="162"/>
      <c r="F67" s="162"/>
      <c r="G67" s="162"/>
      <c r="H67" s="162"/>
      <c r="I67" s="162"/>
      <c r="J67" s="162"/>
      <c r="K67" s="162"/>
      <c r="L67" s="162"/>
      <c r="M67" s="162"/>
      <c r="N67" s="162"/>
      <c r="O67" s="1218"/>
      <c r="P67" s="1218"/>
      <c r="Q67" s="1218"/>
      <c r="R67" s="1218"/>
      <c r="S67" s="1218"/>
      <c r="T67" s="1218"/>
      <c r="U67" s="1218"/>
      <c r="V67" s="1218"/>
      <c r="W67" s="1218"/>
      <c r="X67" s="1218"/>
      <c r="Y67" s="1218"/>
      <c r="Z67" s="1218"/>
      <c r="AA67" s="1218"/>
      <c r="AB67" s="1218"/>
      <c r="AC67" s="1218"/>
    </row>
    <row r="68" spans="2:29" x14ac:dyDescent="0.25">
      <c r="B68" s="161"/>
      <c r="C68" s="162"/>
      <c r="D68" s="162"/>
      <c r="E68" s="162"/>
      <c r="F68" s="162"/>
      <c r="G68" s="162"/>
      <c r="H68" s="162"/>
      <c r="I68" s="162"/>
      <c r="J68" s="162"/>
      <c r="K68" s="162"/>
      <c r="L68" s="162"/>
      <c r="M68" s="162"/>
      <c r="N68" s="162"/>
      <c r="O68" s="1218"/>
      <c r="P68" s="1218"/>
      <c r="Q68" s="1218"/>
      <c r="R68" s="1218"/>
      <c r="S68" s="1218"/>
      <c r="T68" s="1218"/>
      <c r="U68" s="1218"/>
      <c r="V68" s="1218"/>
      <c r="W68" s="1218"/>
      <c r="X68" s="1218"/>
      <c r="Y68" s="1218"/>
      <c r="Z68" s="1218"/>
      <c r="AA68" s="1218"/>
      <c r="AB68" s="1218"/>
      <c r="AC68" s="1218"/>
    </row>
    <row r="69" spans="2:29" x14ac:dyDescent="0.25">
      <c r="B69" s="161"/>
      <c r="C69" s="162"/>
      <c r="D69" s="162"/>
      <c r="E69" s="162"/>
      <c r="F69" s="162"/>
      <c r="G69" s="162"/>
      <c r="H69" s="162"/>
      <c r="I69" s="162"/>
      <c r="J69" s="162"/>
      <c r="K69" s="162"/>
      <c r="L69" s="162"/>
      <c r="M69" s="162"/>
      <c r="N69" s="162"/>
      <c r="O69" s="1218"/>
      <c r="P69" s="1218"/>
      <c r="Q69" s="1218"/>
      <c r="R69" s="1218"/>
      <c r="S69" s="1218"/>
      <c r="T69" s="1218"/>
      <c r="U69" s="1218"/>
      <c r="V69" s="1218"/>
      <c r="W69" s="1218"/>
      <c r="X69" s="1218"/>
      <c r="Y69" s="1218"/>
      <c r="Z69" s="1218"/>
      <c r="AA69" s="1218"/>
      <c r="AB69" s="1218"/>
      <c r="AC69" s="1218"/>
    </row>
  </sheetData>
  <pageMargins left="0.16" right="0.16" top="0.19" bottom="0.22" header="0.14000000000000001"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54"/>
  <sheetViews>
    <sheetView zoomScale="110" zoomScaleNormal="110" workbookViewId="0">
      <selection activeCell="AO4" sqref="AO4"/>
    </sheetView>
  </sheetViews>
  <sheetFormatPr defaultRowHeight="15" x14ac:dyDescent="0.25"/>
  <cols>
    <col min="1" max="1" width="6.140625" customWidth="1"/>
    <col min="2" max="2" width="14.28515625" style="69" customWidth="1"/>
    <col min="3" max="3" width="4" style="70" customWidth="1"/>
    <col min="4" max="4" width="5" style="70" customWidth="1"/>
    <col min="5" max="5" width="6.28515625" style="70" customWidth="1"/>
    <col min="6" max="6" width="3" style="70" customWidth="1"/>
    <col min="7" max="7" width="3.5703125" style="70" customWidth="1"/>
    <col min="8" max="8" width="5.140625" style="70" customWidth="1"/>
    <col min="9" max="10" width="4.85546875" style="70" customWidth="1"/>
    <col min="11" max="11" width="3.5703125" style="70" customWidth="1"/>
    <col min="12" max="12" width="3.140625" style="70" customWidth="1"/>
    <col min="13" max="13" width="3.7109375" style="70" customWidth="1"/>
    <col min="14" max="14" width="3.28515625" style="70" customWidth="1"/>
    <col min="15" max="15" width="3" style="160" customWidth="1"/>
    <col min="16" max="16" width="3.85546875" style="160" customWidth="1"/>
    <col min="17" max="17" width="2.7109375" style="160" customWidth="1"/>
    <col min="18" max="18" width="3.85546875" style="160" customWidth="1"/>
    <col min="19" max="19" width="3.140625" style="160" customWidth="1"/>
    <col min="20" max="21" width="3.28515625" customWidth="1"/>
    <col min="22" max="23" width="3.42578125" customWidth="1"/>
    <col min="24" max="24" width="4.140625" customWidth="1"/>
    <col min="25" max="25" width="3.5703125" customWidth="1"/>
    <col min="26" max="26" width="3.28515625" customWidth="1"/>
    <col min="27" max="27" width="3" customWidth="1"/>
    <col min="28" max="29" width="3.140625" customWidth="1"/>
    <col min="30" max="31" width="3.42578125" customWidth="1"/>
    <col min="32" max="32" width="4" customWidth="1"/>
    <col min="33" max="33" width="4.140625" customWidth="1"/>
    <col min="34" max="34" width="0.140625" hidden="1" customWidth="1"/>
  </cols>
  <sheetData>
    <row r="1" spans="1:99" ht="222.75" customHeight="1" thickBot="1" x14ac:dyDescent="0.3">
      <c r="A1" s="1400"/>
      <c r="B1" s="1406" t="s">
        <v>138</v>
      </c>
      <c r="C1" s="1402" t="s">
        <v>317</v>
      </c>
      <c r="D1" s="1402" t="s">
        <v>318</v>
      </c>
      <c r="E1" s="1402" t="s">
        <v>319</v>
      </c>
      <c r="F1" s="1403" t="s">
        <v>271</v>
      </c>
      <c r="G1" s="1403" t="s">
        <v>320</v>
      </c>
      <c r="H1" s="1403" t="s">
        <v>316</v>
      </c>
      <c r="I1" s="1403" t="s">
        <v>272</v>
      </c>
      <c r="J1" s="1403" t="s">
        <v>321</v>
      </c>
      <c r="K1" s="1403" t="s">
        <v>273</v>
      </c>
      <c r="L1" s="1403" t="s">
        <v>335</v>
      </c>
      <c r="M1" s="1403" t="s">
        <v>336</v>
      </c>
      <c r="N1" s="1403" t="s">
        <v>337</v>
      </c>
      <c r="O1" s="1403" t="s">
        <v>338</v>
      </c>
      <c r="P1" s="1403" t="s">
        <v>339</v>
      </c>
      <c r="Q1" s="1403" t="s">
        <v>340</v>
      </c>
      <c r="R1" s="1403" t="s">
        <v>341</v>
      </c>
      <c r="S1" s="1403" t="s">
        <v>342</v>
      </c>
      <c r="T1" s="1403" t="s">
        <v>343</v>
      </c>
      <c r="U1" s="1403" t="s">
        <v>344</v>
      </c>
      <c r="V1" s="1403" t="s">
        <v>345</v>
      </c>
      <c r="W1" s="1403" t="s">
        <v>351</v>
      </c>
      <c r="X1" s="1403" t="s">
        <v>346</v>
      </c>
      <c r="Y1" s="1403" t="s">
        <v>347</v>
      </c>
      <c r="Z1" s="1403" t="s">
        <v>348</v>
      </c>
      <c r="AA1" s="1403" t="s">
        <v>349</v>
      </c>
      <c r="AB1" s="1403" t="s">
        <v>350</v>
      </c>
      <c r="AC1" s="1403" t="s">
        <v>352</v>
      </c>
      <c r="AD1" s="1403" t="s">
        <v>354</v>
      </c>
      <c r="AE1" s="1403" t="s">
        <v>355</v>
      </c>
      <c r="AF1" s="1403" t="s">
        <v>356</v>
      </c>
      <c r="AG1" s="1403" t="s">
        <v>357</v>
      </c>
      <c r="AH1" s="163"/>
    </row>
    <row r="2" spans="1:99" ht="54" customHeight="1" x14ac:dyDescent="0.25">
      <c r="A2" s="1404" t="s">
        <v>24</v>
      </c>
      <c r="B2" s="1326" t="s">
        <v>212</v>
      </c>
      <c r="C2" s="1410" t="s">
        <v>353</v>
      </c>
      <c r="D2" s="1410" t="s">
        <v>353</v>
      </c>
      <c r="E2" s="1410" t="s">
        <v>353</v>
      </c>
      <c r="F2" s="1410" t="s">
        <v>353</v>
      </c>
      <c r="G2" s="1410" t="s">
        <v>353</v>
      </c>
      <c r="H2" s="1410" t="s">
        <v>353</v>
      </c>
      <c r="I2" s="1410" t="s">
        <v>353</v>
      </c>
      <c r="J2" s="1410"/>
      <c r="K2" s="1410" t="s">
        <v>353</v>
      </c>
      <c r="L2" s="1410" t="s">
        <v>353</v>
      </c>
      <c r="M2" s="1410" t="s">
        <v>353</v>
      </c>
      <c r="N2" s="1410" t="s">
        <v>353</v>
      </c>
      <c r="O2" s="1410" t="s">
        <v>353</v>
      </c>
      <c r="P2" s="1410" t="s">
        <v>353</v>
      </c>
      <c r="Q2" s="1409"/>
      <c r="R2" s="620"/>
      <c r="S2" s="620"/>
      <c r="T2" s="620"/>
      <c r="U2" s="620"/>
      <c r="V2" s="620"/>
      <c r="W2" s="618"/>
      <c r="X2" s="618"/>
      <c r="Y2" s="618"/>
      <c r="Z2" s="618"/>
      <c r="AA2" s="618"/>
      <c r="AB2" s="618"/>
      <c r="AC2" s="618"/>
      <c r="AD2" s="618"/>
      <c r="AE2" s="618"/>
      <c r="AF2" s="618"/>
      <c r="AG2" s="618"/>
    </row>
    <row r="3" spans="1:99" ht="45" customHeight="1" x14ac:dyDescent="0.25">
      <c r="A3" s="1404" t="s">
        <v>28</v>
      </c>
      <c r="B3" s="1326" t="s">
        <v>309</v>
      </c>
      <c r="C3" s="1410" t="s">
        <v>353</v>
      </c>
      <c r="D3" s="1410" t="s">
        <v>353</v>
      </c>
      <c r="E3" s="1410" t="s">
        <v>353</v>
      </c>
      <c r="F3" s="1410" t="s">
        <v>353</v>
      </c>
      <c r="G3" s="1410" t="s">
        <v>353</v>
      </c>
      <c r="H3" s="1410" t="s">
        <v>353</v>
      </c>
      <c r="I3" s="1410" t="s">
        <v>353</v>
      </c>
      <c r="J3" s="1410"/>
      <c r="K3" s="1410" t="s">
        <v>353</v>
      </c>
      <c r="L3" s="618"/>
      <c r="M3" s="618"/>
      <c r="N3" s="618"/>
      <c r="O3" s="618"/>
      <c r="P3" s="618"/>
      <c r="Q3" s="1410" t="s">
        <v>353</v>
      </c>
      <c r="R3" s="1410" t="s">
        <v>353</v>
      </c>
      <c r="S3" s="1410" t="s">
        <v>353</v>
      </c>
      <c r="T3" s="1410" t="s">
        <v>353</v>
      </c>
      <c r="U3" s="1410" t="s">
        <v>353</v>
      </c>
      <c r="V3" s="1407"/>
      <c r="W3" s="1408"/>
      <c r="X3" s="1408"/>
      <c r="Y3" s="1408"/>
      <c r="Z3" s="1408"/>
      <c r="AA3" s="1408"/>
      <c r="AB3" s="1408"/>
      <c r="AC3" s="1408"/>
      <c r="AD3" s="1408"/>
      <c r="AE3" s="1408"/>
      <c r="AF3" s="1408"/>
      <c r="AG3" s="1408"/>
    </row>
    <row r="4" spans="1:99" ht="51" customHeight="1" x14ac:dyDescent="0.25">
      <c r="A4" s="1404" t="s">
        <v>312</v>
      </c>
      <c r="B4" s="1326" t="s">
        <v>322</v>
      </c>
      <c r="C4" s="1410" t="s">
        <v>353</v>
      </c>
      <c r="D4" s="1410" t="s">
        <v>353</v>
      </c>
      <c r="E4" s="1410" t="s">
        <v>353</v>
      </c>
      <c r="F4" s="1410" t="s">
        <v>353</v>
      </c>
      <c r="G4" s="1410" t="s">
        <v>353</v>
      </c>
      <c r="H4" s="1410" t="s">
        <v>353</v>
      </c>
      <c r="I4" s="1410" t="s">
        <v>353</v>
      </c>
      <c r="J4" s="1410"/>
      <c r="K4" s="1410" t="s">
        <v>353</v>
      </c>
      <c r="L4" s="618"/>
      <c r="M4" s="618"/>
      <c r="N4" s="618"/>
      <c r="O4" s="618"/>
      <c r="P4" s="618"/>
      <c r="Q4" s="1408"/>
      <c r="R4" s="1407"/>
      <c r="S4" s="1407"/>
      <c r="T4" s="1407"/>
      <c r="U4" s="1407"/>
      <c r="V4" s="1410" t="s">
        <v>353</v>
      </c>
      <c r="W4" s="1410" t="s">
        <v>353</v>
      </c>
      <c r="X4" s="1410" t="s">
        <v>353</v>
      </c>
      <c r="Y4" s="1410" t="s">
        <v>353</v>
      </c>
      <c r="Z4" s="1410" t="s">
        <v>353</v>
      </c>
      <c r="AA4" s="1410" t="s">
        <v>353</v>
      </c>
      <c r="AB4" s="1410" t="s">
        <v>353</v>
      </c>
      <c r="AC4" s="1410" t="s">
        <v>353</v>
      </c>
      <c r="AD4" s="1408"/>
      <c r="AE4" s="1408"/>
      <c r="AF4" s="1408"/>
      <c r="AG4" s="1408"/>
      <c r="AL4" s="1413"/>
    </row>
    <row r="5" spans="1:99" ht="91.5" customHeight="1" x14ac:dyDescent="0.25">
      <c r="A5" s="1404" t="s">
        <v>41</v>
      </c>
      <c r="B5" s="1326" t="s">
        <v>326</v>
      </c>
      <c r="C5" s="1410" t="s">
        <v>353</v>
      </c>
      <c r="D5" s="1410" t="s">
        <v>353</v>
      </c>
      <c r="E5" s="1410" t="s">
        <v>353</v>
      </c>
      <c r="F5" s="1410" t="s">
        <v>353</v>
      </c>
      <c r="G5" s="1410" t="s">
        <v>353</v>
      </c>
      <c r="H5" s="1410" t="s">
        <v>353</v>
      </c>
      <c r="I5" s="1410" t="s">
        <v>353</v>
      </c>
      <c r="J5" s="1410"/>
      <c r="K5" s="1410" t="s">
        <v>353</v>
      </c>
      <c r="L5" s="618"/>
      <c r="M5" s="618"/>
      <c r="N5" s="618"/>
      <c r="O5" s="618"/>
      <c r="P5" s="618"/>
      <c r="Q5" s="1408"/>
      <c r="R5" s="1407"/>
      <c r="S5" s="1407"/>
      <c r="T5" s="1407"/>
      <c r="U5" s="1407"/>
      <c r="V5" s="1407"/>
      <c r="W5" s="1408"/>
      <c r="X5" s="1408"/>
      <c r="Y5" s="1408"/>
      <c r="Z5" s="1408"/>
      <c r="AA5" s="1408"/>
      <c r="AB5" s="1408"/>
      <c r="AC5" s="1408"/>
      <c r="AD5" s="1410" t="s">
        <v>353</v>
      </c>
      <c r="AE5" s="1410" t="s">
        <v>353</v>
      </c>
      <c r="AF5" s="1410" t="s">
        <v>353</v>
      </c>
      <c r="AG5" s="1410" t="s">
        <v>353</v>
      </c>
    </row>
    <row r="6" spans="1:99" ht="18" customHeight="1" x14ac:dyDescent="0.25">
      <c r="A6" s="1404"/>
      <c r="B6" s="1326"/>
      <c r="C6" s="618"/>
      <c r="D6" s="618"/>
      <c r="E6" s="620"/>
      <c r="F6" s="620"/>
      <c r="G6" s="618"/>
      <c r="H6" s="620"/>
      <c r="I6" s="620"/>
      <c r="J6" s="620"/>
      <c r="K6" s="618"/>
      <c r="L6" s="618"/>
      <c r="M6" s="618"/>
      <c r="N6" s="618"/>
      <c r="O6" s="618"/>
      <c r="P6" s="618"/>
      <c r="Q6" s="618"/>
      <c r="R6" s="620"/>
      <c r="S6" s="620"/>
      <c r="T6" s="620"/>
      <c r="U6" s="620"/>
      <c r="V6" s="620"/>
      <c r="W6" s="618"/>
      <c r="X6" s="618"/>
      <c r="Y6" s="618"/>
      <c r="Z6" s="618"/>
      <c r="AA6" s="618"/>
      <c r="AB6" s="618"/>
      <c r="AC6" s="618"/>
      <c r="AD6" s="618"/>
      <c r="AE6" s="618"/>
      <c r="AF6" s="618"/>
      <c r="AG6" s="618"/>
      <c r="AH6" s="463"/>
      <c r="AI6" s="463"/>
      <c r="AJ6" s="463"/>
      <c r="AK6" s="463"/>
      <c r="AL6" s="463"/>
      <c r="AM6" s="463"/>
      <c r="AN6" s="463"/>
      <c r="AO6" s="463"/>
      <c r="AP6" s="463"/>
      <c r="AQ6" s="463"/>
      <c r="AR6" s="463"/>
      <c r="AS6" s="463"/>
      <c r="AT6" s="463"/>
      <c r="AU6" s="463"/>
      <c r="AV6" s="463"/>
      <c r="AW6" s="463"/>
      <c r="AX6" s="463"/>
      <c r="AY6" s="463"/>
      <c r="AZ6" s="463"/>
      <c r="BA6" s="463"/>
      <c r="BB6" s="463"/>
      <c r="BC6" s="463"/>
      <c r="BD6" s="463"/>
      <c r="BE6" s="463"/>
      <c r="BF6" s="463"/>
      <c r="BG6" s="463"/>
      <c r="BH6" s="463"/>
      <c r="BI6" s="463"/>
      <c r="BJ6" s="463"/>
      <c r="BK6" s="463"/>
      <c r="BL6" s="463"/>
      <c r="BM6" s="463"/>
      <c r="BN6" s="463"/>
      <c r="BO6" s="463"/>
      <c r="BP6" s="463"/>
      <c r="BQ6" s="463"/>
      <c r="BR6" s="463"/>
      <c r="BS6" s="463"/>
      <c r="BT6" s="463"/>
      <c r="BU6" s="463"/>
      <c r="BV6" s="463"/>
      <c r="BW6" s="463"/>
      <c r="BX6" s="463"/>
      <c r="BY6" s="463"/>
      <c r="BZ6" s="463"/>
      <c r="CA6" s="463"/>
      <c r="CB6" s="463"/>
      <c r="CC6" s="463"/>
      <c r="CD6" s="463"/>
      <c r="CE6" s="463"/>
      <c r="CF6" s="463"/>
      <c r="CG6" s="463"/>
      <c r="CH6" s="463"/>
      <c r="CI6" s="463"/>
      <c r="CJ6" s="463"/>
      <c r="CK6" s="463"/>
      <c r="CL6" s="463"/>
      <c r="CM6" s="463"/>
      <c r="CN6" s="463"/>
      <c r="CO6" s="463"/>
      <c r="CP6" s="463"/>
      <c r="CQ6" s="463"/>
      <c r="CR6" s="463"/>
      <c r="CS6" s="463"/>
      <c r="CT6" s="463"/>
      <c r="CU6" s="463"/>
    </row>
    <row r="7" spans="1:99" ht="15" customHeight="1" x14ac:dyDescent="0.25">
      <c r="A7" s="1404"/>
      <c r="B7" s="1326"/>
      <c r="C7" s="618"/>
      <c r="D7" s="618"/>
      <c r="E7" s="620"/>
      <c r="F7" s="620"/>
      <c r="G7" s="618"/>
      <c r="H7" s="620"/>
      <c r="I7" s="620"/>
      <c r="J7" s="620"/>
      <c r="K7" s="618"/>
      <c r="L7" s="618"/>
      <c r="M7" s="618"/>
      <c r="N7" s="618"/>
      <c r="O7" s="618"/>
      <c r="P7" s="618"/>
      <c r="Q7" s="618"/>
      <c r="R7" s="620"/>
      <c r="S7" s="620"/>
      <c r="T7" s="620"/>
      <c r="U7" s="620"/>
      <c r="V7" s="620"/>
      <c r="W7" s="618"/>
      <c r="X7" s="618"/>
      <c r="Y7" s="618"/>
      <c r="Z7" s="618"/>
      <c r="AA7" s="618"/>
      <c r="AB7" s="618"/>
      <c r="AC7" s="618"/>
      <c r="AD7" s="618"/>
      <c r="AE7" s="618"/>
      <c r="AF7" s="618"/>
      <c r="AG7" s="618"/>
      <c r="AH7" s="463"/>
      <c r="AI7" s="463"/>
      <c r="AJ7" s="463"/>
      <c r="AK7" s="463"/>
      <c r="AL7" s="463"/>
      <c r="AM7" s="463"/>
      <c r="AN7" s="463"/>
      <c r="AO7" s="463"/>
      <c r="AP7" s="463"/>
      <c r="AQ7" s="463"/>
      <c r="AR7" s="463"/>
      <c r="AS7" s="463"/>
      <c r="AT7" s="463"/>
      <c r="AU7" s="463"/>
      <c r="AV7" s="463"/>
      <c r="AW7" s="463"/>
      <c r="AX7" s="463"/>
      <c r="AY7" s="463"/>
      <c r="AZ7" s="463"/>
      <c r="BA7" s="463"/>
      <c r="BB7" s="463"/>
      <c r="BC7" s="463"/>
      <c r="BD7" s="463"/>
      <c r="BE7" s="463"/>
      <c r="BF7" s="463"/>
      <c r="BG7" s="463"/>
      <c r="BH7" s="463"/>
      <c r="BI7" s="463"/>
      <c r="BJ7" s="463"/>
      <c r="BK7" s="463"/>
      <c r="BL7" s="463"/>
      <c r="BM7" s="463"/>
      <c r="BN7" s="463"/>
      <c r="BO7" s="463"/>
      <c r="BP7" s="463"/>
      <c r="BQ7" s="463"/>
      <c r="BR7" s="463"/>
      <c r="BS7" s="463"/>
      <c r="BT7" s="463"/>
      <c r="BU7" s="463"/>
      <c r="BV7" s="463"/>
      <c r="BW7" s="463"/>
      <c r="BX7" s="463"/>
      <c r="BY7" s="463"/>
      <c r="BZ7" s="463"/>
      <c r="CA7" s="463"/>
      <c r="CB7" s="463"/>
      <c r="CC7" s="463"/>
      <c r="CD7" s="463"/>
      <c r="CE7" s="463"/>
      <c r="CF7" s="463"/>
      <c r="CG7" s="463"/>
      <c r="CH7" s="463"/>
      <c r="CI7" s="463"/>
      <c r="CJ7" s="463"/>
      <c r="CK7" s="463"/>
      <c r="CL7" s="463"/>
      <c r="CM7" s="463"/>
      <c r="CN7" s="463"/>
      <c r="CO7" s="463"/>
      <c r="CP7" s="463"/>
      <c r="CQ7" s="463"/>
      <c r="CR7" s="463"/>
      <c r="CS7" s="463"/>
      <c r="CT7" s="463"/>
      <c r="CU7" s="463"/>
    </row>
    <row r="8" spans="1:99" s="464" customFormat="1" ht="14.25" customHeight="1" x14ac:dyDescent="0.25">
      <c r="A8" s="1404"/>
      <c r="B8" s="1326"/>
      <c r="C8" s="620"/>
      <c r="D8" s="620"/>
      <c r="E8" s="620"/>
      <c r="F8" s="620"/>
      <c r="G8" s="620"/>
      <c r="H8" s="620"/>
      <c r="I8" s="620"/>
      <c r="J8" s="618"/>
      <c r="K8" s="620"/>
      <c r="L8" s="618"/>
      <c r="M8" s="618"/>
      <c r="N8" s="618"/>
      <c r="O8" s="618"/>
      <c r="P8" s="618"/>
      <c r="Q8" s="618"/>
      <c r="R8" s="620"/>
      <c r="S8" s="620"/>
      <c r="T8" s="620"/>
      <c r="U8" s="620"/>
      <c r="V8" s="620"/>
      <c r="W8" s="618"/>
      <c r="X8" s="618"/>
      <c r="Y8" s="618"/>
      <c r="Z8" s="618"/>
      <c r="AA8" s="618"/>
      <c r="AB8" s="618"/>
      <c r="AC8" s="618"/>
      <c r="AD8" s="618"/>
      <c r="AE8" s="618"/>
      <c r="AF8" s="618"/>
      <c r="AG8" s="618"/>
      <c r="AH8" s="463"/>
      <c r="AI8" s="463"/>
      <c r="AJ8" s="463"/>
      <c r="AK8" s="463"/>
      <c r="AL8" s="463"/>
      <c r="AM8" s="463"/>
      <c r="AN8" s="463"/>
      <c r="AO8" s="463"/>
      <c r="AP8" s="463"/>
      <c r="AQ8" s="463"/>
      <c r="AR8" s="463"/>
      <c r="AS8" s="463"/>
      <c r="AT8" s="463"/>
      <c r="AU8" s="463"/>
      <c r="AV8" s="463"/>
      <c r="AW8" s="463"/>
      <c r="AX8" s="463"/>
      <c r="AY8" s="463"/>
      <c r="AZ8" s="463"/>
      <c r="BA8" s="463"/>
      <c r="BB8" s="463"/>
      <c r="BC8" s="463"/>
      <c r="BD8" s="463"/>
      <c r="BE8" s="463"/>
      <c r="BF8" s="463"/>
      <c r="BG8" s="463"/>
      <c r="BH8" s="463"/>
      <c r="BI8" s="463"/>
      <c r="BJ8" s="463"/>
      <c r="BK8" s="463"/>
      <c r="BL8" s="463"/>
      <c r="BM8" s="463"/>
      <c r="BN8" s="463"/>
      <c r="BO8" s="463"/>
      <c r="BP8" s="463"/>
      <c r="BQ8" s="463"/>
      <c r="BR8" s="463"/>
      <c r="BS8" s="463"/>
      <c r="BT8" s="463"/>
      <c r="BU8" s="463"/>
      <c r="BV8" s="463"/>
      <c r="BW8" s="463"/>
      <c r="BX8" s="463"/>
      <c r="BY8" s="463"/>
      <c r="BZ8" s="463"/>
      <c r="CA8" s="463"/>
      <c r="CB8" s="463"/>
      <c r="CC8" s="463"/>
      <c r="CD8" s="463"/>
      <c r="CE8" s="463"/>
      <c r="CF8" s="463"/>
      <c r="CG8" s="463"/>
      <c r="CH8" s="463"/>
      <c r="CI8" s="463"/>
      <c r="CJ8" s="463"/>
      <c r="CK8" s="463"/>
      <c r="CL8" s="463"/>
      <c r="CM8" s="463"/>
      <c r="CN8" s="463"/>
      <c r="CO8" s="463"/>
      <c r="CP8" s="463"/>
      <c r="CQ8" s="463"/>
      <c r="CR8" s="463"/>
      <c r="CS8" s="463"/>
      <c r="CT8" s="463"/>
      <c r="CU8" s="463"/>
    </row>
    <row r="9" spans="1:99" ht="24.95" customHeight="1" x14ac:dyDescent="0.25">
      <c r="A9" s="1343"/>
      <c r="B9" s="1326"/>
      <c r="C9" s="620"/>
      <c r="D9" s="620"/>
      <c r="E9" s="620"/>
      <c r="F9" s="620"/>
      <c r="G9" s="620"/>
      <c r="H9" s="618"/>
      <c r="I9" s="618"/>
      <c r="J9" s="618"/>
      <c r="K9" s="618"/>
      <c r="L9" s="618"/>
      <c r="M9" s="618"/>
      <c r="N9" s="618"/>
      <c r="O9" s="618"/>
      <c r="P9" s="618"/>
      <c r="Q9" s="618"/>
      <c r="R9" s="620"/>
      <c r="S9" s="620"/>
      <c r="T9" s="620"/>
      <c r="U9" s="620"/>
      <c r="V9" s="620"/>
      <c r="W9" s="618"/>
      <c r="X9" s="618"/>
      <c r="Y9" s="618"/>
      <c r="Z9" s="618"/>
      <c r="AA9" s="618"/>
      <c r="AB9" s="618"/>
      <c r="AC9" s="618"/>
      <c r="AD9" s="618"/>
      <c r="AE9" s="618"/>
      <c r="AF9" s="618"/>
      <c r="AG9" s="618"/>
      <c r="AH9" s="463"/>
      <c r="AI9" s="463"/>
      <c r="AJ9" s="463"/>
      <c r="AK9" s="463"/>
      <c r="AL9" s="463"/>
      <c r="AM9" s="463"/>
      <c r="AN9" s="463"/>
      <c r="AO9" s="463"/>
      <c r="AP9" s="463"/>
      <c r="AQ9" s="463"/>
      <c r="AR9" s="463"/>
      <c r="AS9" s="463"/>
      <c r="AT9" s="463"/>
      <c r="AU9" s="463"/>
      <c r="AV9" s="463"/>
      <c r="AW9" s="463"/>
      <c r="AX9" s="463"/>
      <c r="AY9" s="463"/>
      <c r="AZ9" s="463"/>
      <c r="BA9" s="463"/>
      <c r="BB9" s="463"/>
      <c r="BC9" s="463"/>
      <c r="BD9" s="463"/>
      <c r="BE9" s="463"/>
      <c r="BF9" s="463"/>
      <c r="BG9" s="463"/>
      <c r="BH9" s="463"/>
      <c r="BI9" s="463"/>
      <c r="BJ9" s="463"/>
      <c r="BK9" s="463"/>
      <c r="BL9" s="463"/>
      <c r="BM9" s="463"/>
      <c r="BN9" s="463"/>
      <c r="BO9" s="463"/>
      <c r="BP9" s="463"/>
      <c r="BQ9" s="463"/>
      <c r="BR9" s="463"/>
      <c r="BS9" s="463"/>
      <c r="BT9" s="463"/>
      <c r="BU9" s="463"/>
      <c r="BV9" s="463"/>
      <c r="BW9" s="463"/>
      <c r="BX9" s="463"/>
      <c r="BY9" s="463"/>
      <c r="BZ9" s="463"/>
      <c r="CA9" s="463"/>
      <c r="CB9" s="463"/>
      <c r="CC9" s="463"/>
      <c r="CD9" s="463"/>
      <c r="CE9" s="463"/>
      <c r="CF9" s="463"/>
      <c r="CG9" s="463"/>
      <c r="CH9" s="463"/>
      <c r="CI9" s="463"/>
      <c r="CJ9" s="463"/>
      <c r="CK9" s="463"/>
      <c r="CL9" s="463"/>
      <c r="CM9" s="463"/>
      <c r="CN9" s="463"/>
      <c r="CO9" s="463"/>
      <c r="CP9" s="463"/>
      <c r="CQ9" s="463"/>
      <c r="CR9" s="463"/>
      <c r="CS9" s="463"/>
      <c r="CT9" s="463"/>
      <c r="CU9" s="463"/>
    </row>
    <row r="10" spans="1:99" ht="16.5" customHeight="1" x14ac:dyDescent="0.25">
      <c r="A10" s="1343"/>
      <c r="B10" s="1326"/>
      <c r="C10" s="620"/>
      <c r="D10" s="620"/>
      <c r="E10" s="618"/>
      <c r="F10" s="620"/>
      <c r="G10" s="620"/>
      <c r="H10" s="618"/>
      <c r="I10" s="618"/>
      <c r="J10" s="618"/>
      <c r="K10" s="620"/>
      <c r="L10" s="618"/>
      <c r="M10" s="618"/>
      <c r="N10" s="618"/>
      <c r="O10" s="618"/>
      <c r="P10" s="618"/>
      <c r="Q10" s="618"/>
      <c r="R10" s="620"/>
      <c r="S10" s="620"/>
      <c r="T10" s="620"/>
      <c r="U10" s="620"/>
      <c r="V10" s="620"/>
      <c r="W10" s="618"/>
      <c r="X10" s="618"/>
      <c r="Y10" s="618"/>
      <c r="Z10" s="618"/>
      <c r="AA10" s="618"/>
      <c r="AB10" s="618"/>
      <c r="AC10" s="618"/>
      <c r="AD10" s="618"/>
      <c r="AE10" s="618"/>
      <c r="AF10" s="618"/>
      <c r="AG10" s="618"/>
      <c r="AH10" s="463"/>
      <c r="AI10" s="463"/>
      <c r="AJ10" s="463"/>
      <c r="AK10" s="463"/>
      <c r="AL10" s="463"/>
      <c r="AM10" s="463"/>
      <c r="AN10" s="463"/>
      <c r="AO10" s="463"/>
      <c r="AP10" s="463"/>
      <c r="AQ10" s="463"/>
      <c r="AR10" s="463"/>
      <c r="AS10" s="463"/>
      <c r="AT10" s="463"/>
      <c r="AU10" s="463"/>
      <c r="AV10" s="463"/>
      <c r="AW10" s="463"/>
      <c r="AX10" s="463"/>
      <c r="AY10" s="463"/>
      <c r="AZ10" s="463"/>
      <c r="BA10" s="463"/>
      <c r="BB10" s="463"/>
      <c r="BC10" s="463"/>
      <c r="BD10" s="463"/>
      <c r="BE10" s="463"/>
      <c r="BF10" s="463"/>
      <c r="BG10" s="463"/>
      <c r="BH10" s="463"/>
      <c r="BI10" s="463"/>
      <c r="BJ10" s="463"/>
      <c r="BK10" s="463"/>
      <c r="BL10" s="463"/>
      <c r="BM10" s="463"/>
      <c r="BN10" s="463"/>
      <c r="BO10" s="463"/>
      <c r="BP10" s="463"/>
      <c r="BQ10" s="463"/>
      <c r="BR10" s="463"/>
      <c r="BS10" s="463"/>
      <c r="BT10" s="463"/>
      <c r="BU10" s="463"/>
      <c r="BV10" s="463"/>
      <c r="BW10" s="463"/>
      <c r="BX10" s="463"/>
      <c r="BY10" s="463"/>
      <c r="BZ10" s="463"/>
      <c r="CA10" s="463"/>
      <c r="CB10" s="463"/>
      <c r="CC10" s="463"/>
      <c r="CD10" s="463"/>
      <c r="CE10" s="463"/>
      <c r="CF10" s="463"/>
      <c r="CG10" s="463"/>
      <c r="CH10" s="463"/>
      <c r="CI10" s="463"/>
      <c r="CJ10" s="463"/>
      <c r="CK10" s="463"/>
      <c r="CL10" s="463"/>
      <c r="CM10" s="463"/>
      <c r="CN10" s="463"/>
      <c r="CO10" s="463"/>
      <c r="CP10" s="463"/>
      <c r="CQ10" s="463"/>
      <c r="CR10" s="463"/>
      <c r="CS10" s="463"/>
      <c r="CT10" s="463"/>
      <c r="CU10" s="463"/>
    </row>
    <row r="11" spans="1:99" ht="18" customHeight="1" x14ac:dyDescent="0.25">
      <c r="A11" s="1343"/>
      <c r="B11" s="1326"/>
      <c r="C11" s="620"/>
      <c r="D11" s="620"/>
      <c r="E11" s="620"/>
      <c r="F11" s="620"/>
      <c r="G11" s="620"/>
      <c r="H11" s="620"/>
      <c r="I11" s="620"/>
      <c r="J11" s="620" t="s">
        <v>43</v>
      </c>
      <c r="K11" s="620"/>
      <c r="L11" s="618"/>
      <c r="M11" s="618"/>
      <c r="N11" s="618"/>
      <c r="O11" s="618"/>
      <c r="P11" s="618"/>
      <c r="Q11" s="618"/>
      <c r="R11" s="620"/>
      <c r="S11" s="620"/>
      <c r="T11" s="620"/>
      <c r="U11" s="620"/>
      <c r="V11" s="620"/>
      <c r="W11" s="618"/>
      <c r="X11" s="618"/>
      <c r="Y11" s="618"/>
      <c r="Z11" s="618"/>
      <c r="AA11" s="618"/>
      <c r="AB11" s="618"/>
      <c r="AC11" s="618"/>
      <c r="AD11" s="618"/>
      <c r="AE11" s="618"/>
      <c r="AF11" s="618"/>
      <c r="AG11" s="618"/>
      <c r="AH11" s="463"/>
      <c r="AI11" s="463"/>
      <c r="AJ11" s="463"/>
      <c r="AK11" s="463"/>
      <c r="AL11" s="463"/>
      <c r="AM11" s="463"/>
      <c r="AN11" s="463"/>
      <c r="AO11" s="463"/>
      <c r="AP11" s="463"/>
      <c r="AQ11" s="463"/>
      <c r="AR11" s="463"/>
      <c r="AS11" s="463"/>
      <c r="AT11" s="463"/>
      <c r="AU11" s="463"/>
      <c r="AV11" s="463"/>
      <c r="AW11" s="463"/>
      <c r="AX11" s="463"/>
      <c r="AY11" s="463"/>
      <c r="AZ11" s="463"/>
      <c r="BA11" s="463"/>
      <c r="BB11" s="463"/>
      <c r="BC11" s="463"/>
      <c r="BD11" s="463"/>
      <c r="BE11" s="463"/>
      <c r="BF11" s="463"/>
      <c r="BG11" s="463"/>
      <c r="BH11" s="463"/>
      <c r="BI11" s="463"/>
      <c r="BJ11" s="463"/>
      <c r="BK11" s="463"/>
      <c r="BL11" s="463"/>
      <c r="BM11" s="463"/>
      <c r="BN11" s="463"/>
      <c r="BO11" s="463"/>
      <c r="BP11" s="463"/>
      <c r="BQ11" s="463"/>
      <c r="BR11" s="463"/>
      <c r="BS11" s="463"/>
      <c r="BT11" s="463"/>
      <c r="BU11" s="463"/>
      <c r="BV11" s="463"/>
      <c r="BW11" s="463"/>
      <c r="BX11" s="463"/>
      <c r="BY11" s="463"/>
      <c r="BZ11" s="463"/>
      <c r="CA11" s="463"/>
      <c r="CB11" s="463"/>
      <c r="CC11" s="463"/>
      <c r="CD11" s="463"/>
      <c r="CE11" s="463"/>
      <c r="CF11" s="463"/>
      <c r="CG11" s="463"/>
      <c r="CH11" s="463"/>
      <c r="CI11" s="463"/>
      <c r="CJ11" s="463"/>
      <c r="CK11" s="463"/>
      <c r="CL11" s="463"/>
      <c r="CM11" s="463"/>
      <c r="CN11" s="463"/>
      <c r="CO11" s="463"/>
      <c r="CP11" s="463"/>
      <c r="CQ11" s="463"/>
      <c r="CR11" s="463"/>
      <c r="CS11" s="463"/>
      <c r="CT11" s="463"/>
      <c r="CU11" s="463"/>
    </row>
    <row r="12" spans="1:99" ht="22.5" customHeight="1" x14ac:dyDescent="0.25">
      <c r="B12" s="161"/>
      <c r="C12" s="162"/>
      <c r="D12" s="162"/>
      <c r="E12" s="162"/>
      <c r="F12" s="162"/>
      <c r="G12" s="162"/>
      <c r="H12" s="162"/>
      <c r="I12" s="162"/>
      <c r="J12" s="162"/>
      <c r="K12" s="162"/>
      <c r="L12" s="162"/>
      <c r="M12" s="162"/>
      <c r="N12" s="162"/>
      <c r="O12" s="1218"/>
      <c r="P12" s="1218"/>
      <c r="Q12" s="1218"/>
      <c r="R12" s="1218"/>
      <c r="S12" s="1218"/>
      <c r="T12" s="1218"/>
      <c r="U12" s="1218"/>
      <c r="V12" s="1218"/>
      <c r="W12" s="1218"/>
      <c r="X12" s="1218"/>
      <c r="Y12" s="1218"/>
      <c r="Z12" s="1218"/>
      <c r="AA12" s="1218"/>
      <c r="AB12" s="1218"/>
      <c r="AC12" s="1218"/>
      <c r="AD12" s="1218"/>
      <c r="AE12" s="1218"/>
      <c r="AK12" s="463"/>
      <c r="AL12" s="463"/>
      <c r="AM12" s="463"/>
      <c r="AN12" s="463"/>
      <c r="AO12" s="463"/>
      <c r="AP12" s="463"/>
      <c r="AQ12" s="463"/>
      <c r="AR12" s="463"/>
      <c r="AS12" s="463"/>
      <c r="AT12" s="463"/>
      <c r="AU12" s="463"/>
      <c r="AV12" s="463"/>
      <c r="AW12" s="463"/>
      <c r="AX12" s="463"/>
      <c r="AY12" s="463"/>
      <c r="AZ12" s="463"/>
      <c r="BA12" s="463"/>
      <c r="BB12" s="463"/>
      <c r="BC12" s="463"/>
      <c r="BD12" s="463"/>
      <c r="BE12" s="463"/>
      <c r="BF12" s="463"/>
      <c r="BG12" s="463"/>
      <c r="BH12" s="463"/>
      <c r="BI12" s="463"/>
      <c r="BJ12" s="463"/>
      <c r="BK12" s="463"/>
      <c r="BL12" s="463"/>
      <c r="BM12" s="463"/>
      <c r="BN12" s="463"/>
      <c r="BO12" s="463"/>
      <c r="BP12" s="463"/>
      <c r="BQ12" s="463"/>
      <c r="BR12" s="463"/>
      <c r="BS12" s="463"/>
      <c r="BT12" s="463"/>
      <c r="BU12" s="463"/>
      <c r="BV12" s="463"/>
      <c r="BW12" s="463"/>
      <c r="BX12" s="463"/>
      <c r="BY12" s="463"/>
      <c r="BZ12" s="463"/>
      <c r="CA12" s="463"/>
      <c r="CB12" s="463"/>
      <c r="CC12" s="463"/>
      <c r="CD12" s="463"/>
      <c r="CE12" s="463"/>
      <c r="CF12" s="463"/>
      <c r="CG12" s="463"/>
      <c r="CH12" s="463"/>
      <c r="CI12" s="463"/>
      <c r="CJ12" s="463"/>
      <c r="CK12" s="463"/>
      <c r="CL12" s="463"/>
      <c r="CM12" s="463"/>
      <c r="CN12" s="463"/>
      <c r="CO12" s="463"/>
      <c r="CP12" s="463"/>
      <c r="CQ12" s="463"/>
      <c r="CR12" s="463"/>
      <c r="CS12" s="463"/>
      <c r="CT12" s="463"/>
      <c r="CU12" s="463"/>
    </row>
    <row r="13" spans="1:99" ht="21" customHeight="1" x14ac:dyDescent="0.25">
      <c r="B13" s="161"/>
      <c r="C13" s="162"/>
      <c r="D13" s="162"/>
      <c r="E13" s="162"/>
      <c r="F13" s="162"/>
      <c r="G13" s="162"/>
      <c r="H13" s="162"/>
      <c r="I13" s="162"/>
      <c r="J13" s="162"/>
      <c r="K13" s="162"/>
      <c r="L13" s="162"/>
      <c r="M13" s="162"/>
      <c r="N13" s="162"/>
      <c r="O13" s="1218"/>
      <c r="P13" s="1218"/>
      <c r="Q13" s="1218"/>
      <c r="R13" s="1218"/>
      <c r="S13" s="1218"/>
      <c r="T13" s="1218"/>
      <c r="U13" s="1218"/>
      <c r="V13" s="1218"/>
      <c r="W13" s="1218"/>
      <c r="X13" s="1218"/>
      <c r="Y13" s="1218"/>
      <c r="Z13" s="1218"/>
      <c r="AA13" s="1218"/>
      <c r="AB13" s="1218"/>
      <c r="AC13" s="1218"/>
      <c r="AD13" s="1218"/>
      <c r="AE13" s="1218"/>
      <c r="AK13" s="463"/>
      <c r="AL13" s="463"/>
      <c r="AM13" s="463"/>
      <c r="AN13" s="463"/>
      <c r="AO13" s="463"/>
      <c r="AP13" s="463"/>
      <c r="AQ13" s="463"/>
      <c r="AR13" s="463"/>
      <c r="AS13" s="463"/>
      <c r="AT13" s="463"/>
      <c r="AU13" s="463"/>
      <c r="AV13" s="463"/>
      <c r="AW13" s="463"/>
      <c r="AX13" s="463"/>
      <c r="AY13" s="463"/>
      <c r="AZ13" s="463"/>
      <c r="BA13" s="463"/>
      <c r="BB13" s="463"/>
      <c r="BC13" s="463"/>
      <c r="BD13" s="463"/>
      <c r="BE13" s="463"/>
      <c r="BF13" s="463"/>
      <c r="BG13" s="463"/>
      <c r="BH13" s="463"/>
      <c r="BI13" s="463"/>
      <c r="BJ13" s="463"/>
      <c r="BK13" s="463"/>
      <c r="BL13" s="463"/>
      <c r="BM13" s="463"/>
      <c r="BN13" s="463"/>
      <c r="BO13" s="463"/>
      <c r="BP13" s="463"/>
      <c r="BQ13" s="463"/>
      <c r="BR13" s="463"/>
      <c r="BS13" s="463"/>
      <c r="BT13" s="463"/>
      <c r="BU13" s="463"/>
      <c r="BV13" s="463"/>
      <c r="BW13" s="463"/>
      <c r="BX13" s="463"/>
      <c r="BY13" s="463"/>
      <c r="BZ13" s="463"/>
      <c r="CA13" s="463"/>
      <c r="CB13" s="463"/>
      <c r="CC13" s="463"/>
      <c r="CD13" s="463"/>
      <c r="CE13" s="463"/>
      <c r="CF13" s="463"/>
      <c r="CG13" s="463"/>
      <c r="CH13" s="463"/>
      <c r="CI13" s="463"/>
      <c r="CJ13" s="463"/>
      <c r="CK13" s="463"/>
      <c r="CL13" s="463"/>
      <c r="CM13" s="463"/>
      <c r="CN13" s="463"/>
      <c r="CO13" s="463"/>
      <c r="CP13" s="463"/>
      <c r="CQ13" s="463"/>
      <c r="CR13" s="463"/>
      <c r="CS13" s="463"/>
      <c r="CT13" s="463"/>
      <c r="CU13" s="463"/>
    </row>
    <row r="14" spans="1:99" ht="21" customHeight="1" x14ac:dyDescent="0.25">
      <c r="B14" s="161"/>
      <c r="C14" s="162"/>
      <c r="D14" s="162"/>
      <c r="E14" s="162"/>
      <c r="F14" s="162"/>
      <c r="G14" s="162"/>
      <c r="H14" s="162"/>
      <c r="I14" s="162"/>
      <c r="J14" s="162"/>
      <c r="K14" s="162"/>
      <c r="L14" s="162"/>
      <c r="M14" s="162"/>
      <c r="N14" s="162"/>
      <c r="O14" s="1218"/>
      <c r="P14" s="1218"/>
      <c r="Q14" s="1218"/>
      <c r="R14" s="1218"/>
      <c r="S14" s="1218"/>
      <c r="T14" s="1218"/>
      <c r="U14" s="1218"/>
      <c r="V14" s="1218"/>
      <c r="W14" s="1218"/>
      <c r="X14" s="1218"/>
      <c r="Y14" s="1218"/>
      <c r="Z14" s="1218"/>
      <c r="AA14" s="1218"/>
      <c r="AB14" s="1218"/>
      <c r="AC14" s="1218"/>
      <c r="AD14" s="1218"/>
      <c r="AE14" s="1218"/>
      <c r="AK14" s="463"/>
      <c r="AL14" s="463"/>
      <c r="AM14" s="463"/>
      <c r="AN14" s="463"/>
      <c r="AO14" s="463"/>
      <c r="AP14" s="463"/>
      <c r="AQ14" s="463"/>
      <c r="AR14" s="463"/>
      <c r="AS14" s="463"/>
      <c r="AT14" s="463"/>
      <c r="AU14" s="463"/>
      <c r="AV14" s="463"/>
      <c r="AW14" s="463"/>
      <c r="AX14" s="463"/>
      <c r="AY14" s="463"/>
      <c r="AZ14" s="463"/>
      <c r="BA14" s="463"/>
      <c r="BB14" s="463"/>
      <c r="BC14" s="463"/>
      <c r="BD14" s="463"/>
      <c r="BE14" s="463"/>
      <c r="BF14" s="463"/>
      <c r="BG14" s="463"/>
      <c r="BH14" s="463"/>
      <c r="BI14" s="463"/>
      <c r="BJ14" s="463"/>
      <c r="BK14" s="463"/>
      <c r="BL14" s="463"/>
      <c r="BM14" s="463"/>
      <c r="BN14" s="463"/>
      <c r="BO14" s="463"/>
      <c r="BP14" s="463"/>
      <c r="BQ14" s="463"/>
      <c r="BR14" s="463"/>
      <c r="BS14" s="463"/>
      <c r="BT14" s="463"/>
      <c r="BU14" s="463"/>
      <c r="BV14" s="463"/>
      <c r="BW14" s="463"/>
      <c r="BX14" s="463"/>
      <c r="BY14" s="463"/>
      <c r="BZ14" s="463"/>
      <c r="CA14" s="463"/>
      <c r="CB14" s="463"/>
      <c r="CC14" s="463"/>
      <c r="CD14" s="463"/>
      <c r="CE14" s="463"/>
      <c r="CF14" s="463"/>
      <c r="CG14" s="463"/>
      <c r="CH14" s="463"/>
      <c r="CI14" s="463"/>
      <c r="CJ14" s="463"/>
      <c r="CK14" s="463"/>
      <c r="CL14" s="463"/>
      <c r="CM14" s="463"/>
      <c r="CN14" s="463"/>
      <c r="CO14" s="463"/>
      <c r="CP14" s="463"/>
      <c r="CQ14" s="463"/>
      <c r="CR14" s="463"/>
      <c r="CS14" s="463"/>
      <c r="CT14" s="463"/>
      <c r="CU14" s="463"/>
    </row>
    <row r="15" spans="1:99" ht="17.25" customHeight="1" x14ac:dyDescent="0.25">
      <c r="B15" s="161"/>
      <c r="C15" s="162"/>
      <c r="D15" s="162"/>
      <c r="E15" s="162"/>
      <c r="F15" s="162"/>
      <c r="G15" s="162"/>
      <c r="H15" s="162"/>
      <c r="I15" s="162"/>
      <c r="J15" s="162"/>
      <c r="K15" s="162"/>
      <c r="L15" s="162"/>
      <c r="M15" s="162"/>
      <c r="N15" s="162"/>
      <c r="O15" s="1218"/>
      <c r="P15" s="1218"/>
      <c r="Q15" s="1218"/>
      <c r="R15" s="1218"/>
      <c r="S15" s="1218"/>
      <c r="T15" s="1218"/>
      <c r="U15" s="1218"/>
      <c r="V15" s="1218"/>
      <c r="W15" s="1218"/>
      <c r="X15" s="1218"/>
      <c r="Y15" s="1218"/>
      <c r="Z15" s="1218"/>
      <c r="AA15" s="1218"/>
      <c r="AB15" s="1218"/>
      <c r="AC15" s="1218"/>
      <c r="AD15" s="1218"/>
      <c r="AE15" s="1218"/>
      <c r="AK15" s="463"/>
      <c r="AL15" s="463"/>
      <c r="AM15" s="463"/>
      <c r="AN15" s="463"/>
      <c r="AO15" s="463"/>
      <c r="AP15" s="463"/>
      <c r="AQ15" s="463"/>
      <c r="AR15" s="463"/>
      <c r="AS15" s="463"/>
      <c r="AT15" s="463"/>
      <c r="AU15" s="463"/>
      <c r="AV15" s="463"/>
      <c r="AW15" s="463"/>
      <c r="AX15" s="463"/>
      <c r="AY15" s="463"/>
      <c r="AZ15" s="463"/>
      <c r="BA15" s="463"/>
      <c r="BB15" s="463"/>
      <c r="BC15" s="463"/>
      <c r="BD15" s="463"/>
      <c r="BE15" s="463"/>
      <c r="BF15" s="463"/>
      <c r="BG15" s="463"/>
      <c r="BH15" s="463"/>
      <c r="BI15" s="463"/>
      <c r="BJ15" s="463"/>
      <c r="BK15" s="463"/>
      <c r="BL15" s="463"/>
      <c r="BM15" s="463"/>
      <c r="BN15" s="463"/>
      <c r="BO15" s="463"/>
      <c r="BP15" s="463"/>
      <c r="BQ15" s="463"/>
      <c r="BR15" s="463"/>
      <c r="BS15" s="463"/>
      <c r="BT15" s="463"/>
      <c r="BU15" s="463"/>
      <c r="BV15" s="463"/>
      <c r="BW15" s="463"/>
      <c r="BX15" s="463"/>
      <c r="BY15" s="463"/>
      <c r="BZ15" s="463"/>
      <c r="CA15" s="463"/>
      <c r="CB15" s="463"/>
      <c r="CC15" s="463"/>
      <c r="CD15" s="463"/>
      <c r="CE15" s="463"/>
      <c r="CF15" s="463"/>
      <c r="CG15" s="463"/>
      <c r="CH15" s="463"/>
      <c r="CI15" s="463"/>
      <c r="CJ15" s="463"/>
      <c r="CK15" s="463"/>
      <c r="CL15" s="463"/>
      <c r="CM15" s="463"/>
      <c r="CN15" s="463"/>
      <c r="CO15" s="463"/>
      <c r="CP15" s="463"/>
      <c r="CQ15" s="463"/>
      <c r="CR15" s="463"/>
      <c r="CS15" s="463"/>
      <c r="CT15" s="463"/>
      <c r="CU15" s="463"/>
    </row>
    <row r="16" spans="1:99" ht="24.95" customHeight="1" x14ac:dyDescent="0.25">
      <c r="B16" s="161"/>
      <c r="C16" s="162"/>
      <c r="D16" s="162"/>
      <c r="E16" s="162"/>
      <c r="F16" s="162"/>
      <c r="G16" s="162"/>
      <c r="H16" s="162"/>
      <c r="I16" s="162"/>
      <c r="J16" s="162"/>
      <c r="K16" s="162"/>
      <c r="L16" s="162"/>
      <c r="M16" s="162"/>
      <c r="N16" s="162"/>
      <c r="O16" s="1218"/>
      <c r="P16" s="1218"/>
      <c r="Q16" s="1218"/>
      <c r="R16" s="1218"/>
      <c r="S16" s="1218"/>
      <c r="T16" s="1218"/>
      <c r="U16" s="1218"/>
      <c r="V16" s="1218"/>
      <c r="W16" s="1218"/>
      <c r="X16" s="1218"/>
      <c r="Y16" s="1218"/>
      <c r="Z16" s="1218"/>
      <c r="AA16" s="1218"/>
      <c r="AB16" s="1218"/>
      <c r="AC16" s="1218"/>
      <c r="AD16" s="1218"/>
      <c r="AE16" s="1218"/>
      <c r="AK16" s="463"/>
      <c r="AL16" s="463"/>
      <c r="AM16" s="463"/>
      <c r="AN16" s="463"/>
      <c r="AO16" s="463"/>
      <c r="AP16" s="463"/>
      <c r="AQ16" s="463"/>
      <c r="AR16" s="463"/>
      <c r="AS16" s="463"/>
      <c r="AT16" s="463"/>
      <c r="AU16" s="463"/>
      <c r="AV16" s="463"/>
      <c r="AW16" s="463"/>
      <c r="AX16" s="463"/>
      <c r="AY16" s="463"/>
      <c r="AZ16" s="463"/>
      <c r="BA16" s="463"/>
      <c r="BB16" s="463"/>
      <c r="BC16" s="463"/>
      <c r="BD16" s="463"/>
      <c r="BE16" s="463"/>
      <c r="BF16" s="463"/>
      <c r="BG16" s="463"/>
      <c r="BH16" s="463"/>
      <c r="BI16" s="463"/>
      <c r="BJ16" s="463"/>
      <c r="BK16" s="463"/>
      <c r="BL16" s="463"/>
      <c r="BM16" s="463"/>
      <c r="BN16" s="463"/>
      <c r="BO16" s="463"/>
      <c r="BP16" s="463"/>
      <c r="BQ16" s="463"/>
      <c r="BR16" s="463"/>
      <c r="BS16" s="463"/>
      <c r="BT16" s="463"/>
      <c r="BU16" s="463"/>
      <c r="BV16" s="463"/>
      <c r="BW16" s="463"/>
      <c r="BX16" s="463"/>
      <c r="BY16" s="463"/>
      <c r="BZ16" s="463"/>
      <c r="CA16" s="463"/>
      <c r="CB16" s="463"/>
      <c r="CC16" s="463"/>
      <c r="CD16" s="463"/>
      <c r="CE16" s="463"/>
      <c r="CF16" s="463"/>
      <c r="CG16" s="463"/>
      <c r="CH16" s="463"/>
      <c r="CI16" s="463"/>
      <c r="CJ16" s="463"/>
      <c r="CK16" s="463"/>
      <c r="CL16" s="463"/>
      <c r="CM16" s="463"/>
      <c r="CN16" s="463"/>
      <c r="CO16" s="463"/>
      <c r="CP16" s="463"/>
      <c r="CQ16" s="463"/>
      <c r="CR16" s="463"/>
      <c r="CS16" s="463"/>
      <c r="CT16" s="463"/>
      <c r="CU16" s="463"/>
    </row>
    <row r="17" spans="2:31" x14ac:dyDescent="0.25">
      <c r="B17" s="161"/>
      <c r="C17" s="162"/>
      <c r="D17" s="162"/>
      <c r="E17" s="162"/>
      <c r="F17" s="162"/>
      <c r="G17" s="162"/>
      <c r="H17" s="162"/>
      <c r="I17" s="162"/>
      <c r="J17" s="162"/>
      <c r="K17" s="162"/>
      <c r="L17" s="162"/>
      <c r="M17" s="162"/>
      <c r="N17" s="162"/>
      <c r="O17" s="1218"/>
      <c r="P17" s="1218"/>
      <c r="Q17" s="1218"/>
      <c r="R17" s="1218"/>
      <c r="S17" s="1218"/>
      <c r="T17" s="1218"/>
      <c r="U17" s="1218"/>
      <c r="V17" s="1218"/>
      <c r="W17" s="1218"/>
      <c r="X17" s="1218"/>
      <c r="Y17" s="1218"/>
      <c r="Z17" s="1218"/>
      <c r="AA17" s="1218"/>
      <c r="AB17" s="1218"/>
      <c r="AC17" s="1218"/>
      <c r="AD17" s="1218"/>
      <c r="AE17" s="1218"/>
    </row>
    <row r="18" spans="2:31" x14ac:dyDescent="0.25">
      <c r="B18" s="161"/>
      <c r="C18" s="162"/>
      <c r="D18" s="162"/>
      <c r="E18" s="162"/>
      <c r="F18" s="162"/>
      <c r="G18" s="162"/>
      <c r="H18" s="162"/>
      <c r="I18" s="162"/>
      <c r="J18" s="162"/>
      <c r="K18" s="162"/>
      <c r="L18" s="162"/>
      <c r="M18" s="162"/>
      <c r="N18" s="162"/>
      <c r="O18" s="1218"/>
      <c r="P18" s="1218"/>
      <c r="Q18" s="1218"/>
      <c r="R18" s="1218"/>
      <c r="S18" s="1218"/>
      <c r="T18" s="1218"/>
      <c r="U18" s="1218"/>
      <c r="V18" s="1218"/>
      <c r="W18" s="1218"/>
      <c r="X18" s="1218"/>
      <c r="Y18" s="1218"/>
      <c r="Z18" s="1218"/>
      <c r="AA18" s="1218"/>
      <c r="AB18" s="1218"/>
      <c r="AC18" s="1218"/>
      <c r="AD18" s="1218"/>
      <c r="AE18" s="1218"/>
    </row>
    <row r="19" spans="2:31" x14ac:dyDescent="0.25">
      <c r="B19" s="161"/>
      <c r="C19" s="162"/>
      <c r="D19" s="162"/>
      <c r="E19" s="162"/>
      <c r="F19" s="162"/>
      <c r="G19" s="162"/>
      <c r="H19" s="162"/>
      <c r="I19" s="162"/>
      <c r="J19" s="162"/>
      <c r="K19" s="162"/>
      <c r="L19" s="162"/>
      <c r="M19" s="162"/>
      <c r="N19" s="162"/>
      <c r="O19" s="1218"/>
      <c r="P19" s="1218"/>
      <c r="Q19" s="1218"/>
      <c r="R19" s="1218"/>
      <c r="S19" s="1218"/>
      <c r="T19" s="1218"/>
      <c r="U19" s="1218"/>
      <c r="V19" s="1218"/>
      <c r="W19" s="1218"/>
      <c r="X19" s="1218"/>
      <c r="Y19" s="1218"/>
      <c r="Z19" s="1218"/>
      <c r="AA19" s="1218"/>
      <c r="AB19" s="1218"/>
      <c r="AC19" s="1218"/>
      <c r="AD19" s="1218"/>
      <c r="AE19" s="1218"/>
    </row>
    <row r="20" spans="2:31" x14ac:dyDescent="0.25">
      <c r="B20" s="161"/>
      <c r="C20" s="162"/>
      <c r="D20" s="162"/>
      <c r="E20" s="162"/>
      <c r="F20" s="162"/>
      <c r="G20" s="162"/>
      <c r="H20" s="162"/>
      <c r="I20" s="162"/>
      <c r="J20" s="162"/>
      <c r="K20" s="162"/>
      <c r="L20" s="162"/>
      <c r="M20" s="162"/>
      <c r="N20" s="162"/>
      <c r="O20" s="1218"/>
      <c r="P20" s="1218"/>
      <c r="Q20" s="1218"/>
      <c r="R20" s="1218"/>
      <c r="S20" s="1218"/>
      <c r="T20" s="1218"/>
      <c r="U20" s="1218"/>
      <c r="V20" s="1218"/>
      <c r="W20" s="1218"/>
      <c r="X20" s="1218"/>
      <c r="Y20" s="1218"/>
      <c r="Z20" s="1218"/>
      <c r="AA20" s="1218"/>
      <c r="AB20" s="1218"/>
      <c r="AC20" s="1218"/>
      <c r="AD20" s="1218"/>
      <c r="AE20" s="1218"/>
    </row>
    <row r="21" spans="2:31" x14ac:dyDescent="0.25">
      <c r="B21" s="161"/>
      <c r="C21" s="162"/>
      <c r="D21" s="162"/>
      <c r="E21" s="162"/>
      <c r="F21" s="162"/>
      <c r="G21" s="162"/>
      <c r="H21" s="162"/>
      <c r="I21" s="162"/>
      <c r="J21" s="162"/>
      <c r="K21" s="162"/>
      <c r="L21" s="162"/>
      <c r="M21" s="162"/>
      <c r="N21" s="162"/>
      <c r="O21" s="1218"/>
      <c r="P21" s="1218"/>
      <c r="Q21" s="1218"/>
      <c r="R21" s="1218"/>
      <c r="S21" s="1218"/>
      <c r="T21" s="1218"/>
      <c r="U21" s="1218"/>
      <c r="V21" s="1218"/>
      <c r="W21" s="1218"/>
      <c r="X21" s="1218"/>
      <c r="Y21" s="1218"/>
      <c r="Z21" s="1218"/>
      <c r="AA21" s="1218"/>
      <c r="AB21" s="1218"/>
      <c r="AC21" s="1218"/>
      <c r="AD21" s="1218"/>
      <c r="AE21" s="1218"/>
    </row>
    <row r="22" spans="2:31" x14ac:dyDescent="0.25">
      <c r="B22" s="161"/>
      <c r="C22" s="162"/>
      <c r="D22" s="162"/>
      <c r="E22" s="162"/>
      <c r="F22" s="162"/>
      <c r="G22" s="162"/>
      <c r="H22" s="162"/>
      <c r="I22" s="162"/>
      <c r="J22" s="162"/>
      <c r="K22" s="162"/>
      <c r="L22" s="162"/>
      <c r="M22" s="162"/>
      <c r="N22" s="162"/>
      <c r="O22" s="1218"/>
      <c r="P22" s="1218"/>
      <c r="Q22" s="1218"/>
      <c r="R22" s="1218"/>
      <c r="S22" s="1218"/>
      <c r="T22" s="1218"/>
      <c r="U22" s="1218"/>
      <c r="V22" s="1218"/>
      <c r="W22" s="1218"/>
      <c r="X22" s="1218"/>
      <c r="Y22" s="1218"/>
      <c r="Z22" s="1218"/>
      <c r="AA22" s="1218"/>
      <c r="AB22" s="1218"/>
      <c r="AC22" s="1218"/>
      <c r="AD22" s="1218"/>
      <c r="AE22" s="1218"/>
    </row>
    <row r="23" spans="2:31" x14ac:dyDescent="0.25">
      <c r="B23" s="161"/>
      <c r="C23" s="162"/>
      <c r="D23" s="162"/>
      <c r="E23" s="162"/>
      <c r="F23" s="162"/>
      <c r="G23" s="162"/>
      <c r="H23" s="162"/>
      <c r="I23" s="162"/>
      <c r="J23" s="162"/>
      <c r="K23" s="162"/>
      <c r="L23" s="162"/>
      <c r="M23" s="162"/>
      <c r="N23" s="162"/>
      <c r="O23" s="1218"/>
      <c r="P23" s="1218"/>
      <c r="Q23" s="1218"/>
      <c r="R23" s="1218"/>
      <c r="S23" s="1218"/>
      <c r="T23" s="1218"/>
      <c r="U23" s="1218"/>
      <c r="V23" s="1218"/>
      <c r="W23" s="1218"/>
      <c r="X23" s="1218"/>
      <c r="Y23" s="1218"/>
      <c r="Z23" s="1218"/>
      <c r="AA23" s="1218"/>
      <c r="AB23" s="1218"/>
      <c r="AC23" s="1218"/>
      <c r="AD23" s="1218"/>
      <c r="AE23" s="1218"/>
    </row>
    <row r="24" spans="2:31" x14ac:dyDescent="0.25">
      <c r="B24" s="161"/>
      <c r="C24" s="162"/>
      <c r="D24" s="162"/>
      <c r="E24" s="162"/>
      <c r="F24" s="162"/>
      <c r="G24" s="162"/>
      <c r="H24" s="162"/>
      <c r="I24" s="162"/>
      <c r="J24" s="162"/>
      <c r="K24" s="162"/>
      <c r="L24" s="162"/>
      <c r="M24" s="162"/>
      <c r="N24" s="162"/>
      <c r="O24" s="1218"/>
      <c r="P24" s="1218"/>
      <c r="Q24" s="1218"/>
      <c r="R24" s="1218"/>
      <c r="S24" s="1218"/>
      <c r="T24" s="1218"/>
      <c r="U24" s="1218"/>
      <c r="V24" s="1218"/>
      <c r="W24" s="1218"/>
      <c r="X24" s="1218"/>
      <c r="Y24" s="1218"/>
      <c r="Z24" s="1218"/>
      <c r="AA24" s="1218"/>
      <c r="AB24" s="1218"/>
      <c r="AC24" s="1218"/>
      <c r="AD24" s="1218"/>
      <c r="AE24" s="1218"/>
    </row>
    <row r="25" spans="2:31" x14ac:dyDescent="0.25">
      <c r="B25" s="161"/>
      <c r="C25" s="162"/>
      <c r="D25" s="162"/>
      <c r="E25" s="162"/>
      <c r="F25" s="162"/>
      <c r="G25" s="162"/>
      <c r="H25" s="162"/>
      <c r="I25" s="162"/>
      <c r="J25" s="162"/>
      <c r="K25" s="162"/>
      <c r="L25" s="162"/>
      <c r="M25" s="162"/>
      <c r="N25" s="162"/>
      <c r="O25" s="1218"/>
      <c r="P25" s="1218"/>
      <c r="Q25" s="1218"/>
      <c r="R25" s="1218"/>
      <c r="S25" s="1218"/>
      <c r="T25" s="1218"/>
      <c r="U25" s="1218"/>
      <c r="V25" s="1218"/>
      <c r="W25" s="1218"/>
      <c r="X25" s="1218"/>
      <c r="Y25" s="1218"/>
      <c r="Z25" s="1218"/>
      <c r="AA25" s="1218"/>
      <c r="AB25" s="1218"/>
      <c r="AC25" s="1218"/>
      <c r="AD25" s="1218"/>
      <c r="AE25" s="1218"/>
    </row>
    <row r="26" spans="2:31" x14ac:dyDescent="0.25">
      <c r="B26" s="161"/>
      <c r="C26" s="162"/>
      <c r="D26" s="162"/>
      <c r="E26" s="162"/>
      <c r="F26" s="162"/>
      <c r="G26" s="162"/>
      <c r="H26" s="162"/>
      <c r="I26" s="162"/>
      <c r="J26" s="162"/>
      <c r="K26" s="162"/>
      <c r="L26" s="162"/>
      <c r="M26" s="162"/>
      <c r="N26" s="162"/>
      <c r="O26" s="1218"/>
      <c r="P26" s="1218"/>
      <c r="Q26" s="1218"/>
      <c r="R26" s="1218"/>
      <c r="S26" s="1218"/>
      <c r="T26" s="1218"/>
      <c r="U26" s="1218"/>
      <c r="V26" s="1218"/>
      <c r="W26" s="1218"/>
      <c r="X26" s="1218"/>
      <c r="Y26" s="1218"/>
      <c r="Z26" s="1218"/>
      <c r="AA26" s="1218"/>
      <c r="AB26" s="1218"/>
      <c r="AC26" s="1218"/>
      <c r="AD26" s="1218"/>
      <c r="AE26" s="1218"/>
    </row>
    <row r="27" spans="2:31" x14ac:dyDescent="0.25">
      <c r="B27" s="161"/>
      <c r="C27" s="162"/>
      <c r="D27" s="162"/>
      <c r="E27" s="162"/>
      <c r="F27" s="162"/>
      <c r="G27" s="162"/>
      <c r="H27" s="162"/>
      <c r="I27" s="162"/>
      <c r="J27" s="162"/>
      <c r="K27" s="162"/>
      <c r="L27" s="162"/>
      <c r="M27" s="162"/>
      <c r="N27" s="162"/>
      <c r="O27" s="1218"/>
      <c r="P27" s="1218"/>
      <c r="Q27" s="1218"/>
      <c r="R27" s="1218"/>
      <c r="S27" s="1218"/>
      <c r="T27" s="1218"/>
      <c r="U27" s="1218"/>
      <c r="V27" s="1218"/>
      <c r="W27" s="1218"/>
      <c r="X27" s="1218"/>
      <c r="Y27" s="1218"/>
      <c r="Z27" s="1218"/>
      <c r="AA27" s="1218"/>
      <c r="AB27" s="1218"/>
      <c r="AC27" s="1218"/>
      <c r="AD27" s="1218"/>
      <c r="AE27" s="1218"/>
    </row>
    <row r="28" spans="2:31" x14ac:dyDescent="0.25">
      <c r="B28" s="161"/>
      <c r="C28" s="162"/>
      <c r="D28" s="162"/>
      <c r="E28" s="162"/>
      <c r="F28" s="162"/>
      <c r="G28" s="162"/>
      <c r="H28" s="162"/>
      <c r="I28" s="162"/>
      <c r="J28" s="162"/>
      <c r="K28" s="162"/>
      <c r="L28" s="162"/>
      <c r="M28" s="162"/>
      <c r="N28" s="162"/>
      <c r="O28" s="1218"/>
      <c r="P28" s="1218"/>
      <c r="Q28" s="1218"/>
      <c r="R28" s="1218"/>
      <c r="S28" s="1218"/>
      <c r="T28" s="1218"/>
      <c r="U28" s="1218"/>
      <c r="V28" s="1218"/>
      <c r="W28" s="1218"/>
      <c r="X28" s="1218"/>
      <c r="Y28" s="1218"/>
      <c r="Z28" s="1218"/>
      <c r="AA28" s="1218"/>
      <c r="AB28" s="1218"/>
      <c r="AC28" s="1218"/>
      <c r="AD28" s="1218"/>
      <c r="AE28" s="1218"/>
    </row>
    <row r="29" spans="2:31" x14ac:dyDescent="0.25">
      <c r="B29" s="161"/>
      <c r="C29" s="162"/>
      <c r="D29" s="162"/>
      <c r="E29" s="162"/>
      <c r="F29" s="162"/>
      <c r="G29" s="162"/>
      <c r="H29" s="162"/>
      <c r="I29" s="162"/>
      <c r="J29" s="162"/>
      <c r="K29" s="162"/>
      <c r="L29" s="162"/>
      <c r="M29" s="162"/>
      <c r="N29" s="162"/>
      <c r="O29" s="1218"/>
      <c r="P29" s="1218"/>
      <c r="Q29" s="1218"/>
      <c r="R29" s="1218"/>
      <c r="S29" s="1218"/>
      <c r="T29" s="1218"/>
      <c r="U29" s="1218"/>
      <c r="V29" s="1218"/>
      <c r="W29" s="1218"/>
      <c r="X29" s="1218"/>
      <c r="Y29" s="1218"/>
      <c r="Z29" s="1218"/>
      <c r="AA29" s="1218"/>
      <c r="AB29" s="1218"/>
      <c r="AC29" s="1218"/>
      <c r="AD29" s="1218"/>
      <c r="AE29" s="1218"/>
    </row>
    <row r="30" spans="2:31" x14ac:dyDescent="0.25">
      <c r="B30" s="161"/>
      <c r="C30" s="162"/>
      <c r="D30" s="162"/>
      <c r="E30" s="162"/>
      <c r="F30" s="162"/>
      <c r="G30" s="162"/>
      <c r="H30" s="162"/>
      <c r="I30" s="162"/>
      <c r="J30" s="162"/>
      <c r="K30" s="162"/>
      <c r="L30" s="162"/>
      <c r="M30" s="162"/>
      <c r="N30" s="162"/>
      <c r="O30" s="1218"/>
      <c r="P30" s="1218"/>
      <c r="Q30" s="1218"/>
      <c r="R30" s="1218"/>
      <c r="S30" s="1218"/>
      <c r="T30" s="1218"/>
      <c r="U30" s="1218"/>
      <c r="V30" s="1218"/>
      <c r="W30" s="1218"/>
      <c r="X30" s="1218"/>
      <c r="Y30" s="1218"/>
      <c r="Z30" s="1218"/>
      <c r="AA30" s="1218"/>
      <c r="AB30" s="1218"/>
      <c r="AC30" s="1218"/>
      <c r="AD30" s="1218"/>
      <c r="AE30" s="1218"/>
    </row>
    <row r="31" spans="2:31" x14ac:dyDescent="0.25">
      <c r="B31" s="161"/>
      <c r="C31" s="162"/>
      <c r="D31" s="162"/>
      <c r="E31" s="162"/>
      <c r="F31" s="162"/>
      <c r="G31" s="162"/>
      <c r="H31" s="162"/>
      <c r="I31" s="162"/>
      <c r="J31" s="162"/>
      <c r="K31" s="162"/>
      <c r="L31" s="162"/>
      <c r="M31" s="162"/>
      <c r="N31" s="162"/>
      <c r="O31" s="1218"/>
      <c r="P31" s="1218"/>
      <c r="Q31" s="1218"/>
      <c r="R31" s="1218"/>
      <c r="S31" s="1218"/>
      <c r="T31" s="1218"/>
      <c r="U31" s="1218"/>
      <c r="V31" s="1218"/>
      <c r="W31" s="1218"/>
      <c r="X31" s="1218"/>
      <c r="Y31" s="1218"/>
      <c r="Z31" s="1218"/>
      <c r="AA31" s="1218"/>
      <c r="AB31" s="1218"/>
      <c r="AC31" s="1218"/>
      <c r="AD31" s="1218"/>
      <c r="AE31" s="1218"/>
    </row>
    <row r="32" spans="2:31" x14ac:dyDescent="0.25">
      <c r="B32" s="161"/>
      <c r="C32" s="162"/>
      <c r="D32" s="162"/>
      <c r="E32" s="162"/>
      <c r="F32" s="162"/>
      <c r="G32" s="162"/>
      <c r="H32" s="162"/>
      <c r="I32" s="162"/>
      <c r="J32" s="162"/>
      <c r="K32" s="162"/>
      <c r="L32" s="162"/>
      <c r="M32" s="162"/>
      <c r="N32" s="162"/>
      <c r="O32" s="1218"/>
      <c r="P32" s="1218"/>
      <c r="Q32" s="1218"/>
      <c r="R32" s="1218"/>
      <c r="S32" s="1218"/>
      <c r="T32" s="1218"/>
      <c r="U32" s="1218"/>
      <c r="V32" s="1218"/>
      <c r="W32" s="1218"/>
      <c r="X32" s="1218"/>
      <c r="Y32" s="1218"/>
      <c r="Z32" s="1218"/>
      <c r="AA32" s="1218"/>
      <c r="AB32" s="1218"/>
      <c r="AC32" s="1218"/>
      <c r="AD32" s="1218"/>
      <c r="AE32" s="1218"/>
    </row>
    <row r="33" spans="2:31" x14ac:dyDescent="0.25">
      <c r="B33" s="161"/>
      <c r="C33" s="162"/>
      <c r="D33" s="162"/>
      <c r="E33" s="162"/>
      <c r="F33" s="162"/>
      <c r="G33" s="162"/>
      <c r="H33" s="162"/>
      <c r="I33" s="162"/>
      <c r="J33" s="162"/>
      <c r="K33" s="162"/>
      <c r="L33" s="162"/>
      <c r="M33" s="162"/>
      <c r="N33" s="162"/>
      <c r="O33" s="1218"/>
      <c r="P33" s="1218"/>
      <c r="Q33" s="1218"/>
      <c r="R33" s="1218"/>
      <c r="S33" s="1218"/>
      <c r="T33" s="1218"/>
      <c r="U33" s="1218"/>
      <c r="V33" s="1218"/>
      <c r="W33" s="1218"/>
      <c r="X33" s="1218"/>
      <c r="Y33" s="1218"/>
      <c r="Z33" s="1218"/>
      <c r="AA33" s="1218"/>
      <c r="AB33" s="1218"/>
      <c r="AC33" s="1218"/>
      <c r="AD33" s="1218"/>
      <c r="AE33" s="1218"/>
    </row>
    <row r="34" spans="2:31" x14ac:dyDescent="0.25">
      <c r="B34" s="161"/>
      <c r="C34" s="162"/>
      <c r="D34" s="162"/>
      <c r="E34" s="162"/>
      <c r="F34" s="162"/>
      <c r="G34" s="162"/>
      <c r="H34" s="162"/>
      <c r="I34" s="162"/>
      <c r="J34" s="162"/>
      <c r="K34" s="162"/>
      <c r="L34" s="162"/>
      <c r="M34" s="162"/>
      <c r="N34" s="162"/>
      <c r="O34" s="1218"/>
      <c r="P34" s="1218"/>
      <c r="Q34" s="1218"/>
      <c r="R34" s="1218"/>
      <c r="S34" s="1218"/>
      <c r="T34" s="1218"/>
      <c r="U34" s="1218"/>
      <c r="V34" s="1218"/>
      <c r="W34" s="1218"/>
      <c r="X34" s="1218"/>
      <c r="Y34" s="1218"/>
      <c r="Z34" s="1218"/>
      <c r="AA34" s="1218"/>
      <c r="AB34" s="1218"/>
      <c r="AC34" s="1218"/>
      <c r="AD34" s="1218"/>
      <c r="AE34" s="1218"/>
    </row>
    <row r="35" spans="2:31" x14ac:dyDescent="0.25">
      <c r="B35" s="161"/>
      <c r="C35" s="162"/>
      <c r="D35" s="162"/>
      <c r="E35" s="162"/>
      <c r="F35" s="162"/>
      <c r="G35" s="162"/>
      <c r="H35" s="162"/>
      <c r="I35" s="162"/>
      <c r="J35" s="162"/>
      <c r="K35" s="162"/>
      <c r="L35" s="162"/>
      <c r="M35" s="162"/>
      <c r="N35" s="162"/>
      <c r="O35" s="1218"/>
      <c r="P35" s="1218"/>
      <c r="Q35" s="1218"/>
      <c r="R35" s="1218"/>
      <c r="S35" s="1218"/>
      <c r="T35" s="1218"/>
      <c r="U35" s="1218"/>
      <c r="V35" s="1218"/>
      <c r="W35" s="1218"/>
      <c r="X35" s="1218"/>
      <c r="Y35" s="1218"/>
      <c r="Z35" s="1218"/>
      <c r="AA35" s="1218"/>
      <c r="AB35" s="1218"/>
      <c r="AC35" s="1218"/>
      <c r="AD35" s="1218"/>
      <c r="AE35" s="1218"/>
    </row>
    <row r="36" spans="2:31" x14ac:dyDescent="0.25">
      <c r="B36" s="161"/>
      <c r="C36" s="162"/>
      <c r="D36" s="162"/>
      <c r="E36" s="162"/>
      <c r="F36" s="162"/>
      <c r="G36" s="162"/>
      <c r="H36" s="162"/>
      <c r="I36" s="162"/>
      <c r="J36" s="162"/>
      <c r="K36" s="162"/>
      <c r="L36" s="162"/>
      <c r="M36" s="162"/>
      <c r="N36" s="162"/>
      <c r="O36" s="1218"/>
      <c r="P36" s="1218"/>
      <c r="Q36" s="1218"/>
      <c r="R36" s="1218"/>
      <c r="S36" s="1218"/>
      <c r="T36" s="1218"/>
      <c r="U36" s="1218"/>
      <c r="V36" s="1218"/>
      <c r="W36" s="1218"/>
      <c r="X36" s="1218"/>
      <c r="Y36" s="1218"/>
      <c r="Z36" s="1218"/>
      <c r="AA36" s="1218"/>
      <c r="AB36" s="1218"/>
      <c r="AC36" s="1218"/>
      <c r="AD36" s="1218"/>
      <c r="AE36" s="1218"/>
    </row>
    <row r="37" spans="2:31" x14ac:dyDescent="0.25">
      <c r="B37" s="161"/>
      <c r="C37" s="162"/>
      <c r="D37" s="162"/>
      <c r="E37" s="162"/>
      <c r="F37" s="162"/>
      <c r="G37" s="162"/>
      <c r="H37" s="162"/>
      <c r="I37" s="162"/>
      <c r="J37" s="162"/>
      <c r="K37" s="162"/>
      <c r="L37" s="162"/>
      <c r="M37" s="162"/>
      <c r="N37" s="162"/>
      <c r="O37" s="1218"/>
      <c r="P37" s="1218"/>
      <c r="Q37" s="1218"/>
      <c r="R37" s="1218"/>
      <c r="S37" s="1218"/>
      <c r="T37" s="1218"/>
      <c r="U37" s="1218"/>
      <c r="V37" s="1218"/>
      <c r="W37" s="1218"/>
      <c r="X37" s="1218"/>
      <c r="Y37" s="1218"/>
      <c r="Z37" s="1218"/>
      <c r="AA37" s="1218"/>
      <c r="AB37" s="1218"/>
      <c r="AC37" s="1218"/>
      <c r="AD37" s="1218"/>
      <c r="AE37" s="1218"/>
    </row>
    <row r="38" spans="2:31" x14ac:dyDescent="0.25">
      <c r="B38" s="161"/>
      <c r="C38" s="162"/>
      <c r="D38" s="162"/>
      <c r="E38" s="162"/>
      <c r="F38" s="162"/>
      <c r="G38" s="162"/>
      <c r="H38" s="162"/>
      <c r="I38" s="162"/>
      <c r="J38" s="162"/>
      <c r="K38" s="162"/>
      <c r="L38" s="162"/>
      <c r="M38" s="162"/>
      <c r="N38" s="162"/>
      <c r="O38" s="1218"/>
      <c r="P38" s="1218"/>
      <c r="Q38" s="1218"/>
      <c r="R38" s="1218"/>
      <c r="S38" s="1218"/>
      <c r="T38" s="1218"/>
      <c r="U38" s="1218"/>
      <c r="V38" s="1218"/>
      <c r="W38" s="1218"/>
      <c r="X38" s="1218"/>
      <c r="Y38" s="1218"/>
      <c r="Z38" s="1218"/>
      <c r="AA38" s="1218"/>
      <c r="AB38" s="1218"/>
      <c r="AC38" s="1218"/>
      <c r="AD38" s="1218"/>
      <c r="AE38" s="1218"/>
    </row>
    <row r="39" spans="2:31" x14ac:dyDescent="0.25">
      <c r="B39" s="161"/>
      <c r="C39" s="162"/>
      <c r="D39" s="162"/>
      <c r="E39" s="162"/>
      <c r="F39" s="162"/>
      <c r="G39" s="162"/>
      <c r="H39" s="162"/>
      <c r="I39" s="162"/>
      <c r="J39" s="162"/>
      <c r="K39" s="162"/>
      <c r="L39" s="162"/>
      <c r="M39" s="162"/>
      <c r="N39" s="162"/>
      <c r="O39" s="1218"/>
      <c r="P39" s="1218"/>
      <c r="Q39" s="1218"/>
      <c r="R39" s="1218"/>
      <c r="S39" s="1218"/>
      <c r="T39" s="1218"/>
      <c r="U39" s="1218"/>
      <c r="V39" s="1218"/>
      <c r="W39" s="1218"/>
      <c r="X39" s="1218"/>
      <c r="Y39" s="1218"/>
      <c r="Z39" s="1218"/>
      <c r="AA39" s="1218"/>
      <c r="AB39" s="1218"/>
      <c r="AC39" s="1218"/>
      <c r="AD39" s="1218"/>
      <c r="AE39" s="1218"/>
    </row>
    <row r="40" spans="2:31" x14ac:dyDescent="0.25">
      <c r="B40" s="161"/>
      <c r="C40" s="162"/>
      <c r="D40" s="162"/>
      <c r="E40" s="162"/>
      <c r="F40" s="162"/>
      <c r="G40" s="162"/>
      <c r="H40" s="162"/>
      <c r="I40" s="162"/>
      <c r="J40" s="162"/>
      <c r="K40" s="162"/>
      <c r="L40" s="162"/>
      <c r="M40" s="162"/>
      <c r="N40" s="162"/>
      <c r="O40" s="1218"/>
      <c r="P40" s="1218"/>
      <c r="Q40" s="1218"/>
      <c r="R40" s="1218"/>
      <c r="S40" s="1218"/>
      <c r="T40" s="1218"/>
      <c r="U40" s="1218"/>
      <c r="V40" s="1218"/>
      <c r="W40" s="1218"/>
      <c r="X40" s="1218"/>
      <c r="Y40" s="1218"/>
      <c r="Z40" s="1218"/>
      <c r="AA40" s="1218"/>
      <c r="AB40" s="1218"/>
      <c r="AC40" s="1218"/>
      <c r="AD40" s="1218"/>
      <c r="AE40" s="1218"/>
    </row>
    <row r="41" spans="2:31" x14ac:dyDescent="0.25">
      <c r="B41" s="161"/>
      <c r="C41" s="162"/>
      <c r="D41" s="162"/>
      <c r="E41" s="162"/>
      <c r="F41" s="162"/>
      <c r="G41" s="162"/>
      <c r="H41" s="162"/>
      <c r="I41" s="162"/>
      <c r="J41" s="162"/>
      <c r="K41" s="162"/>
      <c r="L41" s="162"/>
      <c r="M41" s="162"/>
      <c r="N41" s="162"/>
      <c r="O41" s="1218"/>
      <c r="P41" s="1218"/>
      <c r="Q41" s="1218"/>
      <c r="R41" s="1218"/>
      <c r="S41" s="1218"/>
      <c r="T41" s="1218"/>
      <c r="U41" s="1218"/>
      <c r="V41" s="1218"/>
      <c r="W41" s="1218"/>
      <c r="X41" s="1218"/>
      <c r="Y41" s="1218"/>
      <c r="Z41" s="1218"/>
      <c r="AA41" s="1218"/>
      <c r="AB41" s="1218"/>
      <c r="AC41" s="1218"/>
      <c r="AD41" s="1218"/>
      <c r="AE41" s="1218"/>
    </row>
    <row r="42" spans="2:31" x14ac:dyDescent="0.25">
      <c r="B42" s="161"/>
      <c r="C42" s="162"/>
      <c r="D42" s="162"/>
      <c r="E42" s="162"/>
      <c r="F42" s="162"/>
      <c r="G42" s="162"/>
      <c r="H42" s="162"/>
      <c r="I42" s="162"/>
      <c r="J42" s="162"/>
      <c r="K42" s="162"/>
      <c r="L42" s="162"/>
      <c r="M42" s="162"/>
      <c r="N42" s="162"/>
      <c r="O42" s="1218"/>
      <c r="P42" s="1218"/>
      <c r="Q42" s="1218"/>
      <c r="R42" s="1218"/>
      <c r="S42" s="1218"/>
      <c r="T42" s="1218"/>
      <c r="U42" s="1218"/>
      <c r="V42" s="1218"/>
      <c r="W42" s="1218"/>
      <c r="X42" s="1218"/>
      <c r="Y42" s="1218"/>
      <c r="Z42" s="1218"/>
      <c r="AA42" s="1218"/>
      <c r="AB42" s="1218"/>
      <c r="AC42" s="1218"/>
      <c r="AD42" s="1218"/>
      <c r="AE42" s="1218"/>
    </row>
    <row r="43" spans="2:31" x14ac:dyDescent="0.25">
      <c r="B43" s="161"/>
      <c r="C43" s="162"/>
      <c r="D43" s="162"/>
      <c r="E43" s="162"/>
      <c r="F43" s="162"/>
      <c r="G43" s="162"/>
      <c r="H43" s="162"/>
      <c r="I43" s="162"/>
      <c r="J43" s="162"/>
      <c r="K43" s="162"/>
      <c r="L43" s="162"/>
      <c r="M43" s="162"/>
      <c r="N43" s="162"/>
      <c r="O43" s="1218"/>
      <c r="P43" s="1218"/>
      <c r="Q43" s="1218"/>
      <c r="R43" s="1218"/>
      <c r="S43" s="1218"/>
      <c r="T43" s="1218"/>
      <c r="U43" s="1218"/>
      <c r="V43" s="1218"/>
      <c r="W43" s="1218"/>
      <c r="X43" s="1218"/>
      <c r="Y43" s="1218"/>
      <c r="Z43" s="1218"/>
      <c r="AA43" s="1218"/>
      <c r="AB43" s="1218"/>
      <c r="AC43" s="1218"/>
      <c r="AD43" s="1218"/>
      <c r="AE43" s="1218"/>
    </row>
    <row r="44" spans="2:31" x14ac:dyDescent="0.25">
      <c r="B44" s="161"/>
      <c r="C44" s="162"/>
      <c r="D44" s="162"/>
      <c r="E44" s="162"/>
      <c r="F44" s="162"/>
      <c r="G44" s="162"/>
      <c r="H44" s="162"/>
      <c r="I44" s="162"/>
      <c r="J44" s="162"/>
      <c r="K44" s="162"/>
      <c r="L44" s="162"/>
      <c r="M44" s="162"/>
      <c r="N44" s="162"/>
      <c r="O44" s="1218"/>
      <c r="P44" s="1218"/>
      <c r="Q44" s="1218"/>
      <c r="R44" s="1218"/>
      <c r="S44" s="1218"/>
      <c r="T44" s="1218"/>
      <c r="U44" s="1218"/>
      <c r="V44" s="1218"/>
      <c r="W44" s="1218"/>
      <c r="X44" s="1218"/>
      <c r="Y44" s="1218"/>
      <c r="Z44" s="1218"/>
      <c r="AA44" s="1218"/>
      <c r="AB44" s="1218"/>
      <c r="AC44" s="1218"/>
      <c r="AD44" s="1218"/>
      <c r="AE44" s="1218"/>
    </row>
    <row r="45" spans="2:31" x14ac:dyDescent="0.25">
      <c r="B45" s="161"/>
      <c r="C45" s="162"/>
      <c r="D45" s="162"/>
      <c r="E45" s="162"/>
      <c r="F45" s="162"/>
      <c r="G45" s="162"/>
      <c r="H45" s="162"/>
      <c r="I45" s="162"/>
      <c r="J45" s="162"/>
      <c r="K45" s="162"/>
      <c r="L45" s="162"/>
      <c r="M45" s="162"/>
      <c r="N45" s="162"/>
      <c r="O45" s="1218"/>
      <c r="P45" s="1218"/>
      <c r="Q45" s="1218"/>
      <c r="R45" s="1218"/>
      <c r="S45" s="1218"/>
      <c r="T45" s="1218"/>
      <c r="U45" s="1218"/>
      <c r="V45" s="1218"/>
      <c r="W45" s="1218"/>
      <c r="X45" s="1218"/>
      <c r="Y45" s="1218"/>
      <c r="Z45" s="1218"/>
      <c r="AA45" s="1218"/>
      <c r="AB45" s="1218"/>
      <c r="AC45" s="1218"/>
      <c r="AD45" s="1218"/>
      <c r="AE45" s="1218"/>
    </row>
    <row r="46" spans="2:31" x14ac:dyDescent="0.25">
      <c r="B46" s="161"/>
      <c r="C46" s="162"/>
      <c r="D46" s="162"/>
      <c r="E46" s="162"/>
      <c r="F46" s="162"/>
      <c r="G46" s="162"/>
      <c r="H46" s="162"/>
      <c r="I46" s="162"/>
      <c r="J46" s="162"/>
      <c r="K46" s="162"/>
      <c r="L46" s="162"/>
      <c r="M46" s="162"/>
      <c r="N46" s="162"/>
      <c r="O46" s="1218"/>
      <c r="P46" s="1218"/>
      <c r="Q46" s="1218"/>
      <c r="R46" s="1218"/>
      <c r="S46" s="1218"/>
      <c r="T46" s="1218"/>
      <c r="U46" s="1218"/>
      <c r="V46" s="1218"/>
      <c r="W46" s="1218"/>
      <c r="X46" s="1218"/>
      <c r="Y46" s="1218"/>
      <c r="Z46" s="1218"/>
      <c r="AA46" s="1218"/>
      <c r="AB46" s="1218"/>
      <c r="AC46" s="1218"/>
      <c r="AD46" s="1218"/>
      <c r="AE46" s="1218"/>
    </row>
    <row r="47" spans="2:31" x14ac:dyDescent="0.25">
      <c r="B47" s="161"/>
      <c r="C47" s="162"/>
      <c r="D47" s="162"/>
      <c r="E47" s="162"/>
      <c r="F47" s="162"/>
      <c r="G47" s="162"/>
      <c r="H47" s="162"/>
      <c r="I47" s="162"/>
      <c r="J47" s="162"/>
      <c r="K47" s="162"/>
      <c r="L47" s="162"/>
      <c r="M47" s="162"/>
      <c r="N47" s="162"/>
      <c r="O47" s="1218"/>
      <c r="P47" s="1218"/>
      <c r="Q47" s="1218"/>
      <c r="R47" s="1218"/>
      <c r="S47" s="1218"/>
      <c r="T47" s="1218"/>
      <c r="U47" s="1218"/>
      <c r="V47" s="1218"/>
      <c r="W47" s="1218"/>
      <c r="X47" s="1218"/>
      <c r="Y47" s="1218"/>
      <c r="Z47" s="1218"/>
      <c r="AA47" s="1218"/>
      <c r="AB47" s="1218"/>
      <c r="AC47" s="1218"/>
      <c r="AD47" s="1218"/>
      <c r="AE47" s="1218"/>
    </row>
    <row r="48" spans="2:31" x14ac:dyDescent="0.25">
      <c r="B48" s="161"/>
      <c r="C48" s="162"/>
      <c r="D48" s="162"/>
      <c r="E48" s="162"/>
      <c r="F48" s="162"/>
      <c r="G48" s="162"/>
      <c r="H48" s="162"/>
      <c r="I48" s="162"/>
      <c r="J48" s="162"/>
      <c r="K48" s="162"/>
      <c r="L48" s="162"/>
      <c r="M48" s="162"/>
      <c r="N48" s="162"/>
      <c r="O48" s="1218"/>
      <c r="P48" s="1218"/>
      <c r="Q48" s="1218"/>
      <c r="R48" s="1218"/>
      <c r="S48" s="1218"/>
      <c r="T48" s="1218"/>
      <c r="U48" s="1218"/>
      <c r="V48" s="1218"/>
      <c r="W48" s="1218"/>
      <c r="X48" s="1218"/>
      <c r="Y48" s="1218"/>
      <c r="Z48" s="1218"/>
      <c r="AA48" s="1218"/>
      <c r="AB48" s="1218"/>
      <c r="AC48" s="1218"/>
      <c r="AD48" s="1218"/>
      <c r="AE48" s="1218"/>
    </row>
    <row r="49" spans="2:31" x14ac:dyDescent="0.25">
      <c r="B49" s="161"/>
      <c r="C49" s="162"/>
      <c r="D49" s="162"/>
      <c r="E49" s="162"/>
      <c r="F49" s="162"/>
      <c r="G49" s="162"/>
      <c r="H49" s="162"/>
      <c r="I49" s="162"/>
      <c r="J49" s="162"/>
      <c r="K49" s="162"/>
      <c r="L49" s="162"/>
      <c r="M49" s="162"/>
      <c r="N49" s="162"/>
      <c r="O49" s="1218"/>
      <c r="P49" s="1218"/>
      <c r="Q49" s="1218"/>
      <c r="R49" s="1218"/>
      <c r="S49" s="1218"/>
      <c r="T49" s="1218"/>
      <c r="U49" s="1218"/>
      <c r="V49" s="1218"/>
      <c r="W49" s="1218"/>
      <c r="X49" s="1218"/>
      <c r="Y49" s="1218"/>
      <c r="Z49" s="1218"/>
      <c r="AA49" s="1218"/>
      <c r="AB49" s="1218"/>
      <c r="AC49" s="1218"/>
      <c r="AD49" s="1218"/>
      <c r="AE49" s="1218"/>
    </row>
    <row r="50" spans="2:31" x14ac:dyDescent="0.25">
      <c r="B50" s="161"/>
      <c r="C50" s="162"/>
      <c r="D50" s="162"/>
      <c r="E50" s="162"/>
      <c r="F50" s="162"/>
      <c r="G50" s="162"/>
      <c r="H50" s="162"/>
      <c r="I50" s="162"/>
      <c r="J50" s="162"/>
      <c r="K50" s="162"/>
      <c r="L50" s="162"/>
      <c r="M50" s="162"/>
      <c r="N50" s="162"/>
      <c r="O50" s="1218"/>
      <c r="P50" s="1218"/>
      <c r="Q50" s="1218"/>
      <c r="R50" s="1218"/>
      <c r="S50" s="1218"/>
      <c r="T50" s="1218"/>
      <c r="U50" s="1218"/>
      <c r="V50" s="1218"/>
      <c r="W50" s="1218"/>
      <c r="X50" s="1218"/>
      <c r="Y50" s="1218"/>
      <c r="Z50" s="1218"/>
      <c r="AA50" s="1218"/>
      <c r="AB50" s="1218"/>
      <c r="AC50" s="1218"/>
      <c r="AD50" s="1218"/>
      <c r="AE50" s="1218"/>
    </row>
    <row r="51" spans="2:31" x14ac:dyDescent="0.25">
      <c r="B51" s="161"/>
      <c r="C51" s="162"/>
      <c r="D51" s="162"/>
      <c r="E51" s="162"/>
      <c r="F51" s="162"/>
      <c r="G51" s="162"/>
      <c r="H51" s="162"/>
      <c r="I51" s="162"/>
      <c r="J51" s="162"/>
      <c r="K51" s="162"/>
      <c r="L51" s="162"/>
      <c r="M51" s="162"/>
      <c r="N51" s="162"/>
      <c r="O51" s="1218"/>
      <c r="P51" s="1218"/>
      <c r="Q51" s="1218"/>
      <c r="R51" s="1218"/>
      <c r="S51" s="1218"/>
      <c r="T51" s="1218"/>
      <c r="U51" s="1218"/>
      <c r="V51" s="1218"/>
      <c r="W51" s="1218"/>
      <c r="X51" s="1218"/>
      <c r="Y51" s="1218"/>
      <c r="Z51" s="1218"/>
      <c r="AA51" s="1218"/>
      <c r="AB51" s="1218"/>
      <c r="AC51" s="1218"/>
      <c r="AD51" s="1218"/>
      <c r="AE51" s="1218"/>
    </row>
    <row r="52" spans="2:31" x14ac:dyDescent="0.25">
      <c r="B52" s="161"/>
      <c r="C52" s="162"/>
      <c r="D52" s="162"/>
      <c r="E52" s="162"/>
      <c r="F52" s="162"/>
      <c r="G52" s="162"/>
      <c r="H52" s="162"/>
      <c r="I52" s="162"/>
      <c r="J52" s="162"/>
      <c r="K52" s="162"/>
      <c r="L52" s="162"/>
      <c r="M52" s="162"/>
      <c r="N52" s="162"/>
      <c r="O52" s="1218"/>
      <c r="P52" s="1218"/>
      <c r="Q52" s="1218"/>
      <c r="R52" s="1218"/>
      <c r="S52" s="1218"/>
      <c r="T52" s="1218"/>
      <c r="U52" s="1218"/>
      <c r="V52" s="1218"/>
      <c r="W52" s="1218"/>
      <c r="X52" s="1218"/>
      <c r="Y52" s="1218"/>
      <c r="Z52" s="1218"/>
      <c r="AA52" s="1218"/>
      <c r="AB52" s="1218"/>
      <c r="AC52" s="1218"/>
      <c r="AD52" s="1218"/>
      <c r="AE52" s="1218"/>
    </row>
    <row r="53" spans="2:31" x14ac:dyDescent="0.25">
      <c r="B53" s="161"/>
      <c r="C53" s="162"/>
      <c r="D53" s="162"/>
      <c r="E53" s="162"/>
      <c r="F53" s="162"/>
      <c r="G53" s="162"/>
      <c r="H53" s="162"/>
      <c r="I53" s="162"/>
      <c r="J53" s="162"/>
      <c r="K53" s="162"/>
      <c r="L53" s="162"/>
      <c r="M53" s="162"/>
      <c r="N53" s="162"/>
      <c r="O53" s="1218"/>
      <c r="P53" s="1218"/>
      <c r="Q53" s="1218"/>
      <c r="R53" s="1218"/>
      <c r="S53" s="1218"/>
      <c r="T53" s="1218"/>
      <c r="U53" s="1218"/>
      <c r="V53" s="1218"/>
      <c r="W53" s="1218"/>
      <c r="X53" s="1218"/>
      <c r="Y53" s="1218"/>
      <c r="Z53" s="1218"/>
      <c r="AA53" s="1218"/>
      <c r="AB53" s="1218"/>
      <c r="AC53" s="1218"/>
      <c r="AD53" s="1218"/>
      <c r="AE53" s="1218"/>
    </row>
    <row r="54" spans="2:31" x14ac:dyDescent="0.25">
      <c r="B54" s="161"/>
      <c r="C54" s="162"/>
      <c r="D54" s="162"/>
      <c r="E54" s="162"/>
      <c r="F54" s="162"/>
      <c r="G54" s="162"/>
      <c r="H54" s="162"/>
      <c r="I54" s="162"/>
      <c r="J54" s="162"/>
      <c r="K54" s="162"/>
      <c r="L54" s="162"/>
      <c r="M54" s="162"/>
      <c r="N54" s="162"/>
      <c r="O54" s="1218"/>
      <c r="P54" s="1218"/>
      <c r="Q54" s="1218"/>
      <c r="R54" s="1218"/>
      <c r="S54" s="1218"/>
      <c r="T54" s="1218"/>
      <c r="U54" s="1218"/>
      <c r="V54" s="1218"/>
      <c r="W54" s="1218"/>
      <c r="X54" s="1218"/>
      <c r="Y54" s="1218"/>
      <c r="Z54" s="1218"/>
      <c r="AA54" s="1218"/>
      <c r="AB54" s="1218"/>
      <c r="AC54" s="1218"/>
      <c r="AD54" s="1218"/>
      <c r="AE54" s="1218"/>
    </row>
  </sheetData>
  <pageMargins left="0.16" right="0.16" top="0.19" bottom="0.22" header="0.14000000000000001"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5"/>
  <sheetViews>
    <sheetView topLeftCell="A3" zoomScale="120" zoomScaleNormal="120" workbookViewId="0">
      <selection activeCell="B73" sqref="B73:I73"/>
    </sheetView>
  </sheetViews>
  <sheetFormatPr defaultColWidth="9.140625" defaultRowHeight="12.75" x14ac:dyDescent="0.2"/>
  <cols>
    <col min="1" max="1" width="4.85546875" style="4" customWidth="1"/>
    <col min="2" max="2" width="12.7109375" style="1" customWidth="1"/>
    <col min="3" max="3" width="10.42578125" style="1" customWidth="1"/>
    <col min="4" max="4" width="10.5703125" style="1" customWidth="1"/>
    <col min="5" max="5" width="11" style="1" customWidth="1"/>
    <col min="6" max="6" width="11.28515625" style="1" customWidth="1"/>
    <col min="7" max="7" width="10.85546875" style="1" customWidth="1"/>
    <col min="8" max="8" width="9.140625" style="1"/>
    <col min="9" max="9" width="44.28515625" style="1" customWidth="1"/>
    <col min="10" max="10" width="0.28515625" style="1" customWidth="1"/>
    <col min="11" max="16384" width="9.140625" style="1"/>
  </cols>
  <sheetData>
    <row r="1" spans="1:18" ht="24.75" customHeight="1" x14ac:dyDescent="0.2">
      <c r="A1" s="2724" t="s">
        <v>203</v>
      </c>
      <c r="B1" s="2724"/>
      <c r="C1" s="2724"/>
      <c r="D1" s="2724"/>
      <c r="E1" s="2724"/>
      <c r="F1" s="2724"/>
      <c r="G1" s="2724"/>
      <c r="H1" s="2724"/>
      <c r="I1" s="2724"/>
    </row>
    <row r="2" spans="1:18" hidden="1" x14ac:dyDescent="0.2">
      <c r="A2" s="10"/>
      <c r="B2" s="164"/>
      <c r="C2" s="11"/>
      <c r="D2" s="11"/>
      <c r="E2" s="11"/>
      <c r="F2" s="11"/>
      <c r="G2" s="11"/>
      <c r="H2" s="11"/>
      <c r="I2" s="11"/>
    </row>
    <row r="3" spans="1:18" ht="15.75" customHeight="1" x14ac:dyDescent="0.2">
      <c r="A3" s="33" t="s">
        <v>34</v>
      </c>
      <c r="B3" s="2701" t="s">
        <v>35</v>
      </c>
      <c r="C3" s="2702"/>
      <c r="D3" s="2702"/>
      <c r="E3" s="2702"/>
      <c r="F3" s="2702"/>
      <c r="G3" s="2702"/>
      <c r="H3" s="2702"/>
      <c r="I3" s="2703"/>
    </row>
    <row r="4" spans="1:18" ht="13.5" hidden="1" customHeight="1" x14ac:dyDescent="0.2">
      <c r="A4" s="34"/>
      <c r="B4" s="2725"/>
      <c r="C4" s="2726"/>
      <c r="D4" s="2726"/>
      <c r="E4" s="2726"/>
      <c r="F4" s="2726"/>
      <c r="G4" s="2726"/>
      <c r="H4" s="2726"/>
      <c r="I4" s="2727"/>
    </row>
    <row r="5" spans="1:18" ht="13.5" hidden="1" customHeight="1" x14ac:dyDescent="0.2">
      <c r="A5" s="34"/>
      <c r="B5" s="2725"/>
      <c r="C5" s="2726"/>
      <c r="D5" s="2726"/>
      <c r="E5" s="2726"/>
      <c r="F5" s="2726"/>
      <c r="G5" s="2726"/>
      <c r="H5" s="2726"/>
      <c r="I5" s="2727"/>
    </row>
    <row r="6" spans="1:18" ht="13.5" hidden="1" customHeight="1" x14ac:dyDescent="0.2">
      <c r="A6" s="34"/>
      <c r="B6" s="2725"/>
      <c r="C6" s="2726"/>
      <c r="D6" s="2726"/>
      <c r="E6" s="2726"/>
      <c r="F6" s="2726"/>
      <c r="G6" s="2726"/>
      <c r="H6" s="2726"/>
      <c r="I6" s="2727"/>
      <c r="K6" s="1021"/>
      <c r="L6" s="1021"/>
      <c r="M6" s="1021"/>
      <c r="N6" s="1021"/>
      <c r="O6" s="1021"/>
      <c r="P6" s="1021"/>
      <c r="Q6" s="1021"/>
    </row>
    <row r="7" spans="1:18" ht="12.75" hidden="1" customHeight="1" x14ac:dyDescent="0.2">
      <c r="A7" s="34"/>
      <c r="B7" s="2725"/>
      <c r="C7" s="2726"/>
      <c r="D7" s="2726"/>
      <c r="E7" s="2726"/>
      <c r="F7" s="2726"/>
      <c r="G7" s="2726"/>
      <c r="H7" s="2726"/>
      <c r="I7" s="2727"/>
      <c r="K7" s="1021"/>
      <c r="L7" s="1021"/>
      <c r="M7" s="1021"/>
      <c r="N7" s="1021"/>
      <c r="O7" s="1021"/>
      <c r="P7" s="1021"/>
      <c r="Q7" s="1021"/>
    </row>
    <row r="8" spans="1:18" ht="13.5" hidden="1" customHeight="1" x14ac:dyDescent="0.2">
      <c r="A8" s="34"/>
      <c r="B8" s="2725"/>
      <c r="C8" s="2726"/>
      <c r="D8" s="2726"/>
      <c r="E8" s="2726"/>
      <c r="F8" s="2726"/>
      <c r="G8" s="2726"/>
      <c r="H8" s="2726"/>
      <c r="I8" s="2727"/>
      <c r="K8" s="2679"/>
      <c r="L8" s="2679"/>
      <c r="M8" s="2679"/>
      <c r="N8" s="2679"/>
      <c r="O8" s="2679"/>
      <c r="P8" s="2679"/>
      <c r="Q8" s="2679"/>
    </row>
    <row r="9" spans="1:18" ht="13.5" hidden="1" customHeight="1" x14ac:dyDescent="0.2">
      <c r="A9" s="34"/>
      <c r="B9" s="2725"/>
      <c r="C9" s="2726"/>
      <c r="D9" s="2726"/>
      <c r="E9" s="2726"/>
      <c r="F9" s="2726"/>
      <c r="G9" s="2726"/>
      <c r="H9" s="2726"/>
      <c r="I9" s="2727"/>
      <c r="K9" s="2679"/>
      <c r="L9" s="2679"/>
      <c r="M9" s="2679"/>
      <c r="N9" s="2679"/>
      <c r="O9" s="2679"/>
      <c r="P9" s="2679"/>
      <c r="Q9" s="2679"/>
    </row>
    <row r="10" spans="1:18" ht="11.25" hidden="1" customHeight="1" x14ac:dyDescent="0.2">
      <c r="A10" s="34"/>
      <c r="B10" s="2725"/>
      <c r="C10" s="2726"/>
      <c r="D10" s="2726"/>
      <c r="E10" s="2726"/>
      <c r="F10" s="2726"/>
      <c r="G10" s="2726"/>
      <c r="H10" s="2726"/>
      <c r="I10" s="2727"/>
      <c r="K10" s="1015"/>
      <c r="L10" s="1015"/>
      <c r="M10" s="1015"/>
      <c r="N10" s="1015"/>
      <c r="O10" s="1015"/>
      <c r="P10" s="1015"/>
      <c r="Q10" s="1015"/>
    </row>
    <row r="11" spans="1:18" ht="13.5" hidden="1" customHeight="1" x14ac:dyDescent="0.2">
      <c r="A11" s="34"/>
      <c r="B11" s="2725"/>
      <c r="C11" s="2726"/>
      <c r="D11" s="2726"/>
      <c r="E11" s="1170"/>
      <c r="F11" s="1170"/>
      <c r="G11" s="1170"/>
      <c r="H11" s="1170"/>
      <c r="I11" s="1171"/>
      <c r="K11" s="2679"/>
      <c r="L11" s="2679"/>
      <c r="M11" s="2679"/>
      <c r="N11" s="2679"/>
      <c r="O11" s="2679"/>
      <c r="P11" s="2679"/>
      <c r="Q11" s="2679"/>
    </row>
    <row r="12" spans="1:18" ht="2.25" hidden="1" customHeight="1" x14ac:dyDescent="0.2">
      <c r="A12" s="34"/>
      <c r="B12" s="1172"/>
      <c r="C12" s="1170"/>
      <c r="D12" s="1170"/>
      <c r="E12" s="1170"/>
      <c r="F12" s="1170"/>
      <c r="G12" s="1170"/>
      <c r="H12" s="1170"/>
      <c r="I12" s="1171"/>
      <c r="K12" s="1015"/>
      <c r="L12" s="1015"/>
      <c r="M12" s="1015"/>
      <c r="N12" s="1015"/>
      <c r="O12" s="1015"/>
      <c r="P12" s="1015"/>
      <c r="Q12" s="1015"/>
    </row>
    <row r="13" spans="1:18" ht="13.5" customHeight="1" x14ac:dyDescent="0.2">
      <c r="A13" s="34"/>
      <c r="B13" s="2701" t="s">
        <v>36</v>
      </c>
      <c r="C13" s="2702"/>
      <c r="D13" s="2702"/>
      <c r="E13" s="2702"/>
      <c r="F13" s="2702"/>
      <c r="G13" s="2702"/>
      <c r="H13" s="2702"/>
      <c r="I13" s="2703"/>
      <c r="K13" s="1060"/>
      <c r="L13" s="1060"/>
      <c r="M13" s="1060"/>
      <c r="N13" s="1060"/>
      <c r="O13" s="1060"/>
      <c r="P13" s="1060"/>
      <c r="Q13" s="1060"/>
    </row>
    <row r="14" spans="1:18" ht="16.5" customHeight="1" x14ac:dyDescent="0.2">
      <c r="A14" s="2074">
        <v>1</v>
      </c>
      <c r="B14" s="2725" t="s">
        <v>238</v>
      </c>
      <c r="C14" s="2726"/>
      <c r="D14" s="2726"/>
      <c r="E14" s="2726"/>
      <c r="F14" s="2726"/>
      <c r="G14" s="2726"/>
      <c r="H14" s="2726"/>
      <c r="I14" s="2727"/>
      <c r="J14" s="2056"/>
      <c r="K14" s="1060"/>
      <c r="L14" s="1060"/>
      <c r="M14" s="1060"/>
      <c r="N14" s="1060"/>
      <c r="O14" s="1060"/>
      <c r="P14" s="1060"/>
      <c r="Q14" s="1060"/>
    </row>
    <row r="15" spans="1:18" ht="16.5" customHeight="1" x14ac:dyDescent="0.2">
      <c r="A15" s="2074">
        <v>2</v>
      </c>
      <c r="B15" s="2728" t="s">
        <v>216</v>
      </c>
      <c r="C15" s="2729"/>
      <c r="D15" s="2729"/>
      <c r="E15" s="2729"/>
      <c r="F15" s="2729"/>
      <c r="G15" s="2729"/>
      <c r="H15" s="2729"/>
      <c r="I15" s="2730"/>
      <c r="J15" s="2056"/>
      <c r="K15" s="2679"/>
      <c r="L15" s="2679"/>
      <c r="M15" s="2679"/>
      <c r="N15" s="2679"/>
      <c r="O15" s="2679"/>
      <c r="P15" s="2679"/>
      <c r="Q15" s="2679"/>
    </row>
    <row r="16" spans="1:18" ht="14.25" customHeight="1" x14ac:dyDescent="0.25">
      <c r="A16" s="2075">
        <v>3</v>
      </c>
      <c r="B16" s="2695" t="s">
        <v>223</v>
      </c>
      <c r="C16" s="2696"/>
      <c r="D16" s="2696"/>
      <c r="E16" s="2696"/>
      <c r="F16" s="2696"/>
      <c r="G16" s="2696"/>
      <c r="H16" s="2696"/>
      <c r="I16" s="2696"/>
      <c r="J16" s="2697"/>
      <c r="K16" s="1060"/>
      <c r="L16" s="1411"/>
      <c r="M16" s="1060"/>
      <c r="N16" s="1060"/>
      <c r="O16" s="1060"/>
      <c r="P16" s="1060"/>
      <c r="Q16" s="2708"/>
      <c r="R16" s="2708"/>
    </row>
    <row r="17" spans="1:17" ht="15.75" customHeight="1" x14ac:dyDescent="0.2">
      <c r="A17" s="2074">
        <v>4</v>
      </c>
      <c r="B17" s="2698" t="s">
        <v>243</v>
      </c>
      <c r="C17" s="2699"/>
      <c r="D17" s="2699"/>
      <c r="E17" s="2699"/>
      <c r="F17" s="2699"/>
      <c r="G17" s="2699"/>
      <c r="H17" s="2699"/>
      <c r="I17" s="2700"/>
      <c r="J17" s="2056"/>
      <c r="K17" s="2679"/>
      <c r="L17" s="2679"/>
      <c r="M17" s="2679"/>
      <c r="N17" s="2679"/>
      <c r="O17" s="2679"/>
      <c r="P17" s="2679"/>
      <c r="Q17" s="2679"/>
    </row>
    <row r="18" spans="1:17" ht="15.75" customHeight="1" x14ac:dyDescent="0.2">
      <c r="A18" s="2074">
        <v>5</v>
      </c>
      <c r="B18" s="2698" t="s">
        <v>219</v>
      </c>
      <c r="C18" s="2699"/>
      <c r="D18" s="2699"/>
      <c r="E18" s="2699"/>
      <c r="F18" s="2699"/>
      <c r="G18" s="2699"/>
      <c r="H18" s="2699"/>
      <c r="I18" s="2700"/>
      <c r="J18" s="2056"/>
      <c r="K18" s="2679"/>
      <c r="L18" s="2679"/>
      <c r="M18" s="2679"/>
      <c r="N18" s="2679"/>
      <c r="O18" s="2679"/>
      <c r="P18" s="2679"/>
      <c r="Q18" s="2679"/>
    </row>
    <row r="19" spans="1:17" ht="13.5" customHeight="1" x14ac:dyDescent="0.2">
      <c r="A19" s="2074">
        <v>6</v>
      </c>
      <c r="B19" s="2695" t="s">
        <v>227</v>
      </c>
      <c r="C19" s="2696"/>
      <c r="D19" s="2696"/>
      <c r="E19" s="2696"/>
      <c r="F19" s="2696"/>
      <c r="G19" s="2696"/>
      <c r="H19" s="2696"/>
      <c r="I19" s="2697"/>
      <c r="J19" s="2056"/>
      <c r="K19" s="2679"/>
      <c r="L19" s="2679"/>
      <c r="M19" s="2679"/>
      <c r="N19" s="2679"/>
      <c r="O19" s="2679"/>
      <c r="P19" s="2679"/>
      <c r="Q19" s="2679"/>
    </row>
    <row r="20" spans="1:17" ht="15.75" customHeight="1" x14ac:dyDescent="0.2">
      <c r="A20" s="2074">
        <v>7</v>
      </c>
      <c r="B20" s="2061" t="s">
        <v>217</v>
      </c>
      <c r="C20" s="2062"/>
      <c r="D20" s="2062"/>
      <c r="E20" s="2062"/>
      <c r="F20" s="2062"/>
      <c r="G20" s="2062"/>
      <c r="H20" s="2062"/>
      <c r="I20" s="2063"/>
      <c r="J20" s="2056"/>
      <c r="K20" s="2704"/>
      <c r="L20" s="2704"/>
      <c r="M20" s="2704"/>
      <c r="N20" s="2704"/>
      <c r="O20" s="2704"/>
      <c r="P20" s="2704"/>
      <c r="Q20" s="2704"/>
    </row>
    <row r="21" spans="1:17" ht="15.95" hidden="1" customHeight="1" x14ac:dyDescent="0.2">
      <c r="A21" s="2074"/>
      <c r="B21" s="2705"/>
      <c r="C21" s="2706"/>
      <c r="D21" s="2706"/>
      <c r="E21" s="2706"/>
      <c r="F21" s="2706"/>
      <c r="G21" s="2706"/>
      <c r="H21" s="2706"/>
      <c r="I21" s="2707"/>
      <c r="K21" s="1016"/>
      <c r="L21" s="1016"/>
      <c r="M21" s="1016"/>
      <c r="N21" s="1016"/>
      <c r="O21" s="1016"/>
      <c r="P21" s="1016"/>
      <c r="Q21" s="1016"/>
    </row>
    <row r="22" spans="1:17" ht="15.95" hidden="1" customHeight="1" x14ac:dyDescent="0.2">
      <c r="A22" s="2074"/>
      <c r="B22" s="2731"/>
      <c r="C22" s="2732"/>
      <c r="D22" s="2732"/>
      <c r="E22" s="2732"/>
      <c r="F22" s="2732"/>
      <c r="G22" s="2732"/>
      <c r="H22" s="2732"/>
      <c r="I22" s="2733"/>
      <c r="K22" s="1016"/>
      <c r="L22" s="1016"/>
      <c r="M22" s="1016"/>
      <c r="N22" s="1016"/>
      <c r="O22" s="1016"/>
      <c r="P22" s="1016"/>
      <c r="Q22" s="1016"/>
    </row>
    <row r="23" spans="1:17" ht="15.95" hidden="1" customHeight="1" x14ac:dyDescent="0.2">
      <c r="A23" s="2074"/>
      <c r="B23" s="2731"/>
      <c r="C23" s="2732"/>
      <c r="D23" s="2732"/>
      <c r="E23" s="2732"/>
      <c r="F23" s="2732"/>
      <c r="G23" s="2732"/>
      <c r="H23" s="2732"/>
      <c r="I23" s="2733"/>
      <c r="K23" s="1021"/>
      <c r="L23" s="1021"/>
      <c r="M23" s="1021"/>
      <c r="N23" s="1021"/>
      <c r="O23" s="1021"/>
      <c r="P23" s="1021"/>
      <c r="Q23" s="1021"/>
    </row>
    <row r="24" spans="1:17" ht="15.95" hidden="1" customHeight="1" x14ac:dyDescent="0.2">
      <c r="A24" s="2074"/>
      <c r="B24" s="2064"/>
      <c r="C24" s="2065"/>
      <c r="D24" s="2065"/>
      <c r="E24" s="2065"/>
      <c r="F24" s="2065"/>
      <c r="G24" s="2065"/>
      <c r="H24" s="2065"/>
      <c r="I24" s="2066"/>
      <c r="K24" s="1021"/>
      <c r="L24" s="1021"/>
      <c r="M24" s="1021"/>
      <c r="N24" s="1021"/>
      <c r="O24" s="1021"/>
      <c r="P24" s="1021"/>
      <c r="Q24" s="1021"/>
    </row>
    <row r="25" spans="1:17" ht="15.95" hidden="1" customHeight="1" x14ac:dyDescent="0.2">
      <c r="A25" s="2074"/>
      <c r="B25" s="2064"/>
      <c r="C25" s="2065"/>
      <c r="D25" s="2065"/>
      <c r="E25" s="2065"/>
      <c r="F25" s="2065"/>
      <c r="G25" s="2065"/>
      <c r="H25" s="2065"/>
      <c r="I25" s="2066"/>
      <c r="K25" s="1021"/>
      <c r="L25" s="1021"/>
      <c r="M25" s="1021"/>
      <c r="N25" s="1021"/>
      <c r="O25" s="1021"/>
      <c r="P25" s="1021"/>
      <c r="Q25" s="1021"/>
    </row>
    <row r="26" spans="1:17" ht="15.95" hidden="1" customHeight="1" x14ac:dyDescent="0.2">
      <c r="A26" s="2074"/>
      <c r="B26" s="2705"/>
      <c r="C26" s="2706"/>
      <c r="D26" s="2706"/>
      <c r="E26" s="2706"/>
      <c r="F26" s="2706"/>
      <c r="G26" s="2706"/>
      <c r="H26" s="2706"/>
      <c r="I26" s="2707"/>
      <c r="K26" s="1021"/>
      <c r="L26" s="1021"/>
      <c r="M26" s="1021"/>
      <c r="N26" s="1021"/>
      <c r="O26" s="1021"/>
      <c r="P26" s="1021"/>
      <c r="Q26" s="1021"/>
    </row>
    <row r="27" spans="1:17" ht="15.95" hidden="1" customHeight="1" x14ac:dyDescent="0.2">
      <c r="A27" s="2074"/>
      <c r="B27" s="2705"/>
      <c r="C27" s="2706"/>
      <c r="D27" s="2706"/>
      <c r="E27" s="2706"/>
      <c r="F27" s="2706"/>
      <c r="G27" s="2706"/>
      <c r="H27" s="2706"/>
      <c r="I27" s="2707"/>
      <c r="K27" s="1021"/>
      <c r="L27" s="1021"/>
      <c r="M27" s="1021"/>
      <c r="N27" s="1021"/>
      <c r="O27" s="1021"/>
      <c r="P27" s="1021"/>
      <c r="Q27" s="1021"/>
    </row>
    <row r="28" spans="1:17" ht="15.95" hidden="1" customHeight="1" x14ac:dyDescent="0.2">
      <c r="A28" s="2074"/>
      <c r="B28" s="2705"/>
      <c r="C28" s="2706"/>
      <c r="D28" s="2706"/>
      <c r="E28" s="2706"/>
      <c r="F28" s="2706"/>
      <c r="G28" s="2706"/>
      <c r="H28" s="2706"/>
      <c r="I28" s="2707"/>
      <c r="K28" s="1021"/>
      <c r="L28" s="1021"/>
      <c r="M28" s="1021"/>
      <c r="N28" s="1021"/>
      <c r="O28" s="1021"/>
      <c r="P28" s="1021"/>
      <c r="Q28" s="1021"/>
    </row>
    <row r="29" spans="1:17" ht="15.95" hidden="1" customHeight="1" x14ac:dyDescent="0.2">
      <c r="A29" s="2074"/>
      <c r="B29" s="2705"/>
      <c r="C29" s="2706"/>
      <c r="D29" s="2706"/>
      <c r="E29" s="2706"/>
      <c r="F29" s="2706"/>
      <c r="G29" s="2706"/>
      <c r="H29" s="2706"/>
      <c r="I29" s="2707"/>
      <c r="K29" s="1021"/>
      <c r="L29" s="1021"/>
      <c r="M29" s="1021"/>
      <c r="N29" s="1021"/>
      <c r="O29" s="1021"/>
      <c r="P29" s="1021"/>
      <c r="Q29" s="1021"/>
    </row>
    <row r="30" spans="1:17" ht="15.95" hidden="1" customHeight="1" x14ac:dyDescent="0.2">
      <c r="A30" s="2074"/>
      <c r="B30" s="2731"/>
      <c r="C30" s="2732"/>
      <c r="D30" s="2732"/>
      <c r="E30" s="2732"/>
      <c r="F30" s="2732"/>
      <c r="G30" s="2732"/>
      <c r="H30" s="2732"/>
      <c r="I30" s="2733"/>
      <c r="K30" s="1021"/>
      <c r="L30" s="1021"/>
      <c r="M30" s="1021"/>
      <c r="N30" s="1021"/>
      <c r="O30" s="1021"/>
      <c r="P30" s="1021"/>
      <c r="Q30" s="1021"/>
    </row>
    <row r="31" spans="1:17" ht="15.95" hidden="1" customHeight="1" x14ac:dyDescent="0.2">
      <c r="A31" s="2074"/>
      <c r="B31" s="2731"/>
      <c r="C31" s="2732"/>
      <c r="D31" s="2732"/>
      <c r="E31" s="2732"/>
      <c r="F31" s="2732"/>
      <c r="G31" s="2732"/>
      <c r="H31" s="2732"/>
      <c r="I31" s="2733"/>
      <c r="K31" s="1021"/>
      <c r="L31" s="1021"/>
      <c r="M31" s="1021"/>
      <c r="N31" s="1021"/>
      <c r="O31" s="1021"/>
      <c r="P31" s="1021"/>
      <c r="Q31" s="1021"/>
    </row>
    <row r="32" spans="1:17" ht="15.95" hidden="1" customHeight="1" x14ac:dyDescent="0.2">
      <c r="A32" s="2074"/>
      <c r="B32" s="2705"/>
      <c r="C32" s="2706"/>
      <c r="D32" s="2706"/>
      <c r="E32" s="2706"/>
      <c r="F32" s="2706"/>
      <c r="G32" s="2706"/>
      <c r="H32" s="2706"/>
      <c r="I32" s="2707"/>
      <c r="K32" s="1021"/>
      <c r="L32" s="1021"/>
      <c r="M32" s="1021"/>
      <c r="N32" s="1021"/>
      <c r="O32" s="1021"/>
      <c r="P32" s="1021"/>
      <c r="Q32" s="1021"/>
    </row>
    <row r="33" spans="1:21" ht="15.95" hidden="1" customHeight="1" x14ac:dyDescent="0.2">
      <c r="A33" s="2074"/>
      <c r="B33" s="2712"/>
      <c r="C33" s="2713"/>
      <c r="D33" s="2713"/>
      <c r="E33" s="2713"/>
      <c r="F33" s="2713"/>
      <c r="G33" s="2713"/>
      <c r="H33" s="2713"/>
      <c r="I33" s="2714"/>
      <c r="K33" s="1021"/>
      <c r="L33" s="1021"/>
      <c r="M33" s="1021"/>
      <c r="N33" s="1021"/>
      <c r="O33" s="1021"/>
      <c r="P33" s="1021"/>
      <c r="Q33" s="1021"/>
    </row>
    <row r="34" spans="1:21" ht="15.95" hidden="1" customHeight="1" x14ac:dyDescent="0.2">
      <c r="A34" s="2074"/>
      <c r="B34" s="2705"/>
      <c r="C34" s="2706"/>
      <c r="D34" s="2706"/>
      <c r="E34" s="2706"/>
      <c r="F34" s="2706"/>
      <c r="G34" s="2706"/>
      <c r="H34" s="2706"/>
      <c r="I34" s="2707"/>
      <c r="K34" s="1021"/>
      <c r="L34" s="1021"/>
      <c r="M34" s="1021"/>
      <c r="N34" s="1021"/>
      <c r="O34" s="1021"/>
      <c r="P34" s="1021"/>
      <c r="Q34" s="1021"/>
    </row>
    <row r="35" spans="1:21" ht="15.95" hidden="1" customHeight="1" x14ac:dyDescent="0.2">
      <c r="A35" s="2074"/>
      <c r="B35" s="2705"/>
      <c r="C35" s="2706"/>
      <c r="D35" s="2706"/>
      <c r="E35" s="2706"/>
      <c r="F35" s="2706"/>
      <c r="G35" s="2706"/>
      <c r="H35" s="2706"/>
      <c r="I35" s="2707"/>
      <c r="K35" s="1021"/>
      <c r="L35" s="1021"/>
      <c r="M35" s="1021"/>
      <c r="N35" s="1021"/>
      <c r="O35" s="1021"/>
      <c r="P35" s="1021"/>
      <c r="Q35" s="1021"/>
    </row>
    <row r="36" spans="1:21" ht="15.95" hidden="1" customHeight="1" x14ac:dyDescent="0.2">
      <c r="A36" s="2074"/>
      <c r="B36" s="2705"/>
      <c r="C36" s="2706"/>
      <c r="D36" s="2706"/>
      <c r="E36" s="2706"/>
      <c r="F36" s="2706"/>
      <c r="G36" s="2706"/>
      <c r="H36" s="2706"/>
      <c r="I36" s="2707"/>
      <c r="K36" s="1021"/>
      <c r="L36" s="1021"/>
      <c r="M36" s="1021"/>
      <c r="N36" s="1021"/>
      <c r="O36" s="1021"/>
      <c r="P36" s="1021"/>
      <c r="Q36" s="1021"/>
    </row>
    <row r="37" spans="1:21" ht="15.95" hidden="1" customHeight="1" x14ac:dyDescent="0.2">
      <c r="A37" s="2074"/>
      <c r="B37" s="2712"/>
      <c r="C37" s="2713"/>
      <c r="D37" s="2713"/>
      <c r="E37" s="2713"/>
      <c r="F37" s="2713"/>
      <c r="G37" s="2713"/>
      <c r="H37" s="2713"/>
      <c r="I37" s="2714"/>
      <c r="K37" s="1021"/>
      <c r="L37" s="1021"/>
      <c r="M37" s="1021"/>
      <c r="N37" s="1021"/>
      <c r="O37" s="1021"/>
      <c r="P37" s="1021"/>
      <c r="Q37" s="1021"/>
    </row>
    <row r="38" spans="1:21" ht="15.95" hidden="1" customHeight="1" x14ac:dyDescent="0.2">
      <c r="A38" s="2074"/>
      <c r="B38" s="2067"/>
      <c r="C38" s="2068"/>
      <c r="D38" s="2068"/>
      <c r="E38" s="2068"/>
      <c r="F38" s="2068"/>
      <c r="G38" s="2068"/>
      <c r="H38" s="2068"/>
      <c r="I38" s="2069"/>
      <c r="K38" s="1021"/>
      <c r="L38" s="1021"/>
      <c r="M38" s="1021"/>
      <c r="N38" s="1021"/>
      <c r="O38" s="1021"/>
      <c r="P38" s="1021"/>
      <c r="Q38" s="1021"/>
    </row>
    <row r="39" spans="1:21" ht="15.95" hidden="1" customHeight="1" x14ac:dyDescent="0.2">
      <c r="A39" s="2074"/>
      <c r="B39" s="2712"/>
      <c r="C39" s="2713"/>
      <c r="D39" s="2713"/>
      <c r="E39" s="2713"/>
      <c r="F39" s="2713"/>
      <c r="G39" s="2713"/>
      <c r="H39" s="2713"/>
      <c r="I39" s="2714"/>
      <c r="K39" s="1021"/>
      <c r="L39" s="1021"/>
      <c r="M39" s="1021"/>
      <c r="N39" s="1021"/>
      <c r="O39" s="1021"/>
      <c r="P39" s="1021"/>
      <c r="Q39" s="1021"/>
    </row>
    <row r="40" spans="1:21" ht="6" hidden="1" customHeight="1" x14ac:dyDescent="0.2">
      <c r="A40" s="2074"/>
      <c r="B40" s="2070"/>
      <c r="C40" s="2068"/>
      <c r="D40" s="2068"/>
      <c r="E40" s="2068"/>
      <c r="F40" s="2068"/>
      <c r="G40" s="2068"/>
      <c r="H40" s="2068"/>
      <c r="I40" s="2069"/>
      <c r="K40" s="1021"/>
      <c r="L40" s="1021"/>
      <c r="M40" s="1021"/>
      <c r="N40" s="1021"/>
      <c r="O40" s="1021"/>
      <c r="P40" s="1021"/>
      <c r="Q40" s="1021"/>
    </row>
    <row r="41" spans="1:21" ht="19.5" customHeight="1" x14ac:dyDescent="0.25">
      <c r="A41" s="2074">
        <v>8</v>
      </c>
      <c r="B41" s="2695" t="s">
        <v>218</v>
      </c>
      <c r="C41" s="2696"/>
      <c r="D41" s="2696"/>
      <c r="E41" s="2696"/>
      <c r="F41" s="2696"/>
      <c r="G41" s="2696"/>
      <c r="H41" s="2696"/>
      <c r="I41" s="2697"/>
      <c r="K41" s="1021"/>
      <c r="L41" s="1411"/>
      <c r="M41" s="1021"/>
      <c r="N41" s="1021"/>
      <c r="O41" s="1021"/>
      <c r="P41" s="1021"/>
      <c r="Q41" s="1021"/>
    </row>
    <row r="42" spans="1:21" ht="19.5" customHeight="1" x14ac:dyDescent="0.2">
      <c r="A42" s="2074">
        <v>9</v>
      </c>
      <c r="B42" s="2695" t="s">
        <v>423</v>
      </c>
      <c r="C42" s="2696"/>
      <c r="D42" s="2696"/>
      <c r="E42" s="2696"/>
      <c r="F42" s="2696"/>
      <c r="G42" s="2696"/>
      <c r="H42" s="2696"/>
      <c r="I42" s="2697"/>
      <c r="K42" s="1021"/>
      <c r="L42" s="1021"/>
      <c r="M42" s="1021"/>
      <c r="N42" s="1021"/>
      <c r="O42" s="1021"/>
      <c r="P42" s="1021"/>
      <c r="Q42" s="1021"/>
    </row>
    <row r="43" spans="1:21" ht="14.1" customHeight="1" x14ac:dyDescent="0.2">
      <c r="A43" s="2074"/>
      <c r="B43" s="2715" t="s">
        <v>37</v>
      </c>
      <c r="C43" s="2716"/>
      <c r="D43" s="2716"/>
      <c r="E43" s="2716"/>
      <c r="F43" s="2716"/>
      <c r="G43" s="2716"/>
      <c r="H43" s="2716"/>
      <c r="I43" s="2717"/>
    </row>
    <row r="44" spans="1:21" ht="14.1" customHeight="1" x14ac:dyDescent="0.2">
      <c r="A44" s="2074">
        <v>1</v>
      </c>
      <c r="B44" s="2698" t="s">
        <v>359</v>
      </c>
      <c r="C44" s="2699"/>
      <c r="D44" s="2699"/>
      <c r="E44" s="2699"/>
      <c r="F44" s="2699"/>
      <c r="G44" s="2699"/>
      <c r="H44" s="2699"/>
      <c r="I44" s="2700"/>
      <c r="L44" s="2056"/>
      <c r="M44" s="2056"/>
      <c r="N44" s="2056"/>
      <c r="O44" s="2056"/>
      <c r="P44" s="2056"/>
      <c r="Q44" s="2056"/>
      <c r="R44" s="2056"/>
      <c r="S44" s="2056"/>
      <c r="T44" s="2056"/>
      <c r="U44" s="2056"/>
    </row>
    <row r="45" spans="1:21" ht="14.1" customHeight="1" x14ac:dyDescent="0.2">
      <c r="A45" s="2074">
        <v>2</v>
      </c>
      <c r="B45" s="2721" t="s">
        <v>358</v>
      </c>
      <c r="C45" s="2722"/>
      <c r="D45" s="2722"/>
      <c r="E45" s="2722"/>
      <c r="F45" s="2722"/>
      <c r="G45" s="2722"/>
      <c r="H45" s="2722"/>
      <c r="I45" s="2723"/>
      <c r="L45" s="2057"/>
      <c r="M45" s="2056"/>
      <c r="N45" s="2056"/>
      <c r="O45" s="2056"/>
      <c r="P45" s="2056"/>
      <c r="Q45" s="2056"/>
      <c r="R45" s="2056"/>
      <c r="S45" s="2056"/>
      <c r="T45" s="2056"/>
      <c r="U45" s="2056"/>
    </row>
    <row r="46" spans="1:21" ht="14.1" customHeight="1" x14ac:dyDescent="0.2">
      <c r="A46" s="2074">
        <v>3</v>
      </c>
      <c r="B46" s="2698" t="s">
        <v>360</v>
      </c>
      <c r="C46" s="2699"/>
      <c r="D46" s="2699"/>
      <c r="E46" s="2699"/>
      <c r="F46" s="2699"/>
      <c r="G46" s="2699"/>
      <c r="H46" s="2699"/>
      <c r="I46" s="2700"/>
      <c r="L46" s="2057"/>
      <c r="M46" s="2056"/>
      <c r="N46" s="2056"/>
      <c r="O46" s="2056"/>
      <c r="P46" s="2056"/>
      <c r="Q46" s="2056"/>
      <c r="R46" s="2056"/>
      <c r="S46" s="2056"/>
      <c r="T46" s="2056"/>
      <c r="U46" s="2056"/>
    </row>
    <row r="47" spans="1:21" ht="15.75" customHeight="1" x14ac:dyDescent="0.2">
      <c r="A47" s="2074">
        <v>4</v>
      </c>
      <c r="B47" s="2698" t="s">
        <v>422</v>
      </c>
      <c r="C47" s="2699"/>
      <c r="D47" s="2699"/>
      <c r="E47" s="2699"/>
      <c r="F47" s="2699"/>
      <c r="G47" s="2699"/>
      <c r="H47" s="2699"/>
      <c r="I47" s="2700"/>
      <c r="L47" s="2058"/>
      <c r="M47" s="2056"/>
      <c r="N47" s="2056"/>
      <c r="O47" s="2056"/>
      <c r="P47" s="2056"/>
      <c r="Q47" s="2056"/>
      <c r="R47" s="2056"/>
      <c r="S47" s="2056"/>
      <c r="T47" s="2056"/>
      <c r="U47" s="2056"/>
    </row>
    <row r="48" spans="1:21" ht="15.75" customHeight="1" x14ac:dyDescent="0.2">
      <c r="A48" s="2074">
        <v>5</v>
      </c>
      <c r="B48" s="2718" t="s">
        <v>424</v>
      </c>
      <c r="C48" s="2719"/>
      <c r="D48" s="2719"/>
      <c r="E48" s="2719"/>
      <c r="F48" s="2719"/>
      <c r="G48" s="2719"/>
      <c r="H48" s="2719"/>
      <c r="I48" s="2720"/>
      <c r="L48" s="2057"/>
      <c r="M48" s="2056"/>
      <c r="N48" s="2056"/>
      <c r="O48" s="2056"/>
      <c r="P48" s="2056"/>
      <c r="Q48" s="2056"/>
      <c r="R48" s="2056"/>
      <c r="S48" s="2056"/>
      <c r="T48" s="2056"/>
      <c r="U48" s="2056"/>
    </row>
    <row r="49" spans="1:21" ht="13.5" hidden="1" customHeight="1" x14ac:dyDescent="0.25">
      <c r="A49" s="2074"/>
      <c r="B49" s="2071"/>
      <c r="C49" s="2072"/>
      <c r="D49" s="2072"/>
      <c r="E49" s="2072"/>
      <c r="F49" s="2072"/>
      <c r="G49" s="2072"/>
      <c r="H49" s="2072"/>
      <c r="I49" s="2073"/>
      <c r="L49" s="2059" t="s">
        <v>422</v>
      </c>
      <c r="M49" s="2056"/>
      <c r="N49" s="2056"/>
      <c r="O49" s="2056"/>
      <c r="P49" s="2056"/>
      <c r="Q49" s="2056"/>
      <c r="R49" s="2056"/>
      <c r="S49" s="2056"/>
      <c r="T49" s="2056"/>
      <c r="U49" s="2056"/>
    </row>
    <row r="50" spans="1:21" ht="13.5" hidden="1" customHeight="1" x14ac:dyDescent="0.2">
      <c r="A50" s="2074"/>
      <c r="B50" s="2071"/>
      <c r="C50" s="2072"/>
      <c r="D50" s="2072"/>
      <c r="E50" s="2072"/>
      <c r="F50" s="2072"/>
      <c r="G50" s="2072"/>
      <c r="H50" s="2072"/>
      <c r="I50" s="2073"/>
      <c r="L50" s="2056"/>
      <c r="M50" s="2056"/>
      <c r="N50" s="2056"/>
      <c r="O50" s="2056"/>
      <c r="P50" s="2056"/>
      <c r="Q50" s="2056"/>
      <c r="R50" s="2056"/>
      <c r="S50" s="2056"/>
      <c r="T50" s="2056"/>
      <c r="U50" s="2056"/>
    </row>
    <row r="51" spans="1:21" ht="13.5" hidden="1" customHeight="1" x14ac:dyDescent="0.2">
      <c r="A51" s="2074"/>
      <c r="B51" s="2071"/>
      <c r="C51" s="2072"/>
      <c r="D51" s="2072"/>
      <c r="E51" s="2072"/>
      <c r="F51" s="2072"/>
      <c r="G51" s="2072"/>
      <c r="H51" s="2072"/>
      <c r="I51" s="2073"/>
      <c r="L51" s="2056"/>
      <c r="M51" s="2056"/>
      <c r="N51" s="2056"/>
      <c r="O51" s="2056"/>
      <c r="P51" s="2056"/>
      <c r="Q51" s="2056"/>
      <c r="R51" s="2056"/>
      <c r="S51" s="2056"/>
      <c r="T51" s="2056"/>
      <c r="U51" s="2056"/>
    </row>
    <row r="52" spans="1:21" ht="13.5" hidden="1" customHeight="1" x14ac:dyDescent="0.2">
      <c r="A52" s="2074"/>
      <c r="B52" s="2045"/>
      <c r="C52" s="2072"/>
      <c r="D52" s="2072"/>
      <c r="E52" s="2072"/>
      <c r="F52" s="2072"/>
      <c r="G52" s="2072"/>
      <c r="H52" s="2072"/>
      <c r="I52" s="2073"/>
      <c r="L52" s="2056"/>
      <c r="M52" s="2056"/>
      <c r="N52" s="2056"/>
      <c r="O52" s="2056"/>
      <c r="P52" s="2056"/>
      <c r="Q52" s="2056"/>
      <c r="R52" s="2056"/>
      <c r="S52" s="2056"/>
      <c r="T52" s="2056"/>
      <c r="U52" s="2056"/>
    </row>
    <row r="53" spans="1:21" ht="13.5" hidden="1" customHeight="1" x14ac:dyDescent="0.2">
      <c r="A53" s="2074"/>
      <c r="B53" s="2071"/>
      <c r="C53" s="2072"/>
      <c r="D53" s="2072"/>
      <c r="E53" s="2072"/>
      <c r="F53" s="2072"/>
      <c r="G53" s="2072"/>
      <c r="H53" s="2072"/>
      <c r="I53" s="2073"/>
      <c r="L53" s="2056"/>
      <c r="M53" s="2056"/>
      <c r="N53" s="2056"/>
      <c r="O53" s="2056"/>
      <c r="P53" s="2056"/>
      <c r="Q53" s="2056"/>
      <c r="R53" s="2056"/>
      <c r="S53" s="2056"/>
      <c r="T53" s="2056"/>
      <c r="U53" s="2056"/>
    </row>
    <row r="54" spans="1:21" ht="13.5" hidden="1" customHeight="1" x14ac:dyDescent="0.2">
      <c r="A54" s="2074"/>
      <c r="B54" s="2071"/>
      <c r="C54" s="2072"/>
      <c r="D54" s="2072"/>
      <c r="E54" s="2072"/>
      <c r="F54" s="2072"/>
      <c r="G54" s="2072"/>
      <c r="H54" s="2072"/>
      <c r="I54" s="2073"/>
      <c r="L54" s="2056"/>
      <c r="M54" s="2056"/>
      <c r="N54" s="2056"/>
      <c r="O54" s="2056"/>
      <c r="P54" s="2056"/>
      <c r="Q54" s="2056"/>
      <c r="R54" s="2056"/>
      <c r="S54" s="2056"/>
      <c r="T54" s="2056"/>
      <c r="U54" s="2056"/>
    </row>
    <row r="55" spans="1:21" ht="9.75" hidden="1" customHeight="1" x14ac:dyDescent="0.2">
      <c r="A55" s="2074"/>
      <c r="B55" s="2071"/>
      <c r="C55" s="2072"/>
      <c r="D55" s="2072"/>
      <c r="E55" s="2072"/>
      <c r="F55" s="2072"/>
      <c r="G55" s="2072"/>
      <c r="H55" s="2072"/>
      <c r="I55" s="2073"/>
      <c r="L55" s="2056"/>
      <c r="M55" s="2056"/>
      <c r="N55" s="2056"/>
      <c r="O55" s="2056"/>
      <c r="P55" s="2056"/>
      <c r="Q55" s="2056"/>
      <c r="R55" s="2056"/>
      <c r="S55" s="2056"/>
      <c r="T55" s="2056"/>
      <c r="U55" s="2056"/>
    </row>
    <row r="56" spans="1:21" ht="13.5" hidden="1" customHeight="1" x14ac:dyDescent="0.2">
      <c r="A56" s="2074"/>
      <c r="B56" s="2698"/>
      <c r="C56" s="2699"/>
      <c r="D56" s="2699"/>
      <c r="E56" s="2699"/>
      <c r="F56" s="2699"/>
      <c r="G56" s="2699"/>
      <c r="H56" s="2699"/>
      <c r="I56" s="2700"/>
      <c r="L56" s="2056"/>
      <c r="M56" s="2056"/>
      <c r="N56" s="2056"/>
      <c r="O56" s="2056"/>
      <c r="P56" s="2056"/>
      <c r="Q56" s="2056"/>
      <c r="R56" s="2056"/>
      <c r="S56" s="2056"/>
      <c r="T56" s="2056"/>
      <c r="U56" s="2056"/>
    </row>
    <row r="57" spans="1:21" ht="13.5" hidden="1" customHeight="1" x14ac:dyDescent="0.2">
      <c r="A57" s="2074"/>
      <c r="B57" s="2698"/>
      <c r="C57" s="2699"/>
      <c r="D57" s="2699"/>
      <c r="E57" s="2699"/>
      <c r="F57" s="2699"/>
      <c r="G57" s="2699"/>
      <c r="H57" s="2699"/>
      <c r="I57" s="2700"/>
      <c r="L57" s="2056"/>
      <c r="M57" s="2056"/>
      <c r="N57" s="2056"/>
      <c r="O57" s="2056"/>
      <c r="P57" s="2056"/>
      <c r="Q57" s="2056"/>
      <c r="R57" s="2056"/>
      <c r="S57" s="2056"/>
      <c r="T57" s="2056"/>
      <c r="U57" s="2056"/>
    </row>
    <row r="58" spans="1:21" ht="13.5" hidden="1" customHeight="1" x14ac:dyDescent="0.2">
      <c r="A58" s="2074"/>
      <c r="B58" s="2698"/>
      <c r="C58" s="2699"/>
      <c r="D58" s="2699"/>
      <c r="E58" s="2699"/>
      <c r="F58" s="2699"/>
      <c r="G58" s="2699"/>
      <c r="H58" s="2699"/>
      <c r="I58" s="2700"/>
      <c r="L58" s="2056"/>
      <c r="M58" s="2056"/>
      <c r="N58" s="2056"/>
      <c r="O58" s="2056"/>
      <c r="P58" s="2056"/>
      <c r="Q58" s="2056"/>
      <c r="R58" s="2056"/>
      <c r="S58" s="2056"/>
      <c r="T58" s="2056"/>
      <c r="U58" s="2056"/>
    </row>
    <row r="59" spans="1:21" ht="13.5" hidden="1" customHeight="1" x14ac:dyDescent="0.2">
      <c r="A59" s="2074"/>
      <c r="B59" s="2715" t="s">
        <v>38</v>
      </c>
      <c r="C59" s="2716"/>
      <c r="D59" s="2716"/>
      <c r="E59" s="2716"/>
      <c r="F59" s="2716"/>
      <c r="G59" s="2716"/>
      <c r="H59" s="2716"/>
      <c r="I59" s="2717"/>
      <c r="L59" s="2056"/>
      <c r="M59" s="2056"/>
      <c r="N59" s="2056"/>
      <c r="O59" s="2056"/>
      <c r="P59" s="2056"/>
      <c r="Q59" s="2056"/>
      <c r="R59" s="2056"/>
      <c r="S59" s="2056"/>
      <c r="T59" s="2056"/>
      <c r="U59" s="2056"/>
    </row>
    <row r="60" spans="1:21" ht="13.5" hidden="1" customHeight="1" x14ac:dyDescent="0.2">
      <c r="A60" s="2074"/>
      <c r="B60" s="2698"/>
      <c r="C60" s="2699"/>
      <c r="D60" s="2699"/>
      <c r="E60" s="2699"/>
      <c r="F60" s="2699"/>
      <c r="G60" s="2699"/>
      <c r="H60" s="2699"/>
      <c r="I60" s="2700"/>
      <c r="L60" s="2056"/>
      <c r="M60" s="2056"/>
      <c r="N60" s="2056"/>
      <c r="O60" s="2056"/>
      <c r="P60" s="2056"/>
      <c r="Q60" s="2056"/>
      <c r="R60" s="2056"/>
      <c r="S60" s="2056"/>
      <c r="T60" s="2056"/>
      <c r="U60" s="2056"/>
    </row>
    <row r="61" spans="1:21" ht="13.5" hidden="1" customHeight="1" x14ac:dyDescent="0.2">
      <c r="A61" s="2074"/>
      <c r="B61" s="2698"/>
      <c r="C61" s="2699"/>
      <c r="D61" s="2699"/>
      <c r="E61" s="2699"/>
      <c r="F61" s="2699"/>
      <c r="G61" s="2699"/>
      <c r="H61" s="2699"/>
      <c r="I61" s="2700"/>
      <c r="L61" s="2056"/>
      <c r="M61" s="2056"/>
      <c r="N61" s="2056"/>
      <c r="O61" s="2056"/>
      <c r="P61" s="2056"/>
      <c r="Q61" s="2056"/>
      <c r="R61" s="2056"/>
      <c r="S61" s="2056"/>
      <c r="T61" s="2056"/>
      <c r="U61" s="2056"/>
    </row>
    <row r="62" spans="1:21" ht="13.5" hidden="1" customHeight="1" x14ac:dyDescent="0.2">
      <c r="A62" s="2074"/>
      <c r="B62" s="2698"/>
      <c r="C62" s="2699"/>
      <c r="D62" s="2699"/>
      <c r="E62" s="2699"/>
      <c r="F62" s="2699"/>
      <c r="G62" s="2699"/>
      <c r="H62" s="2699"/>
      <c r="I62" s="2700"/>
      <c r="L62" s="2056"/>
      <c r="M62" s="2056"/>
      <c r="N62" s="2056"/>
      <c r="O62" s="2056"/>
      <c r="P62" s="2056"/>
      <c r="Q62" s="2056"/>
      <c r="R62" s="2056"/>
      <c r="S62" s="2056"/>
      <c r="T62" s="2056"/>
      <c r="U62" s="2056"/>
    </row>
    <row r="63" spans="1:21" ht="13.5" hidden="1" customHeight="1" x14ac:dyDescent="0.2">
      <c r="A63" s="2074"/>
      <c r="B63" s="2709"/>
      <c r="C63" s="2710"/>
      <c r="D63" s="2710"/>
      <c r="E63" s="2710"/>
      <c r="F63" s="2710"/>
      <c r="G63" s="2710"/>
      <c r="H63" s="2710"/>
      <c r="I63" s="2711"/>
      <c r="L63" s="2056"/>
      <c r="M63" s="2056"/>
      <c r="N63" s="2056"/>
      <c r="O63" s="2056"/>
      <c r="P63" s="2056"/>
      <c r="Q63" s="2056"/>
      <c r="R63" s="2056"/>
      <c r="S63" s="2056"/>
      <c r="T63" s="2056"/>
      <c r="U63" s="2056"/>
    </row>
    <row r="64" spans="1:21" ht="13.5" hidden="1" customHeight="1" x14ac:dyDescent="0.2">
      <c r="A64" s="2074"/>
      <c r="B64" s="2709"/>
      <c r="C64" s="2710"/>
      <c r="D64" s="2710"/>
      <c r="E64" s="2710"/>
      <c r="F64" s="2710"/>
      <c r="G64" s="2710"/>
      <c r="H64" s="2710"/>
      <c r="I64" s="2711"/>
      <c r="L64" s="2056"/>
      <c r="M64" s="2056"/>
      <c r="N64" s="2056"/>
      <c r="O64" s="2056"/>
      <c r="P64" s="2056"/>
      <c r="Q64" s="2056"/>
      <c r="R64" s="2056"/>
      <c r="S64" s="2056"/>
      <c r="T64" s="2056"/>
      <c r="U64" s="2056"/>
    </row>
    <row r="65" spans="1:21" ht="13.5" hidden="1" customHeight="1" x14ac:dyDescent="0.2">
      <c r="A65" s="2074"/>
      <c r="B65" s="2698"/>
      <c r="C65" s="2699"/>
      <c r="D65" s="2699"/>
      <c r="E65" s="2699"/>
      <c r="F65" s="2699"/>
      <c r="G65" s="2699"/>
      <c r="H65" s="2699"/>
      <c r="I65" s="2700"/>
      <c r="L65" s="2056"/>
      <c r="M65" s="2056"/>
      <c r="N65" s="2056"/>
      <c r="O65" s="2056"/>
      <c r="P65" s="2056"/>
      <c r="Q65" s="2056"/>
      <c r="R65" s="2056"/>
      <c r="S65" s="2056"/>
      <c r="T65" s="2056"/>
      <c r="U65" s="2056"/>
    </row>
    <row r="66" spans="1:21" ht="13.5" hidden="1" customHeight="1" x14ac:dyDescent="0.2">
      <c r="A66" s="2074"/>
      <c r="B66" s="2715" t="s">
        <v>49</v>
      </c>
      <c r="C66" s="2716"/>
      <c r="D66" s="2716"/>
      <c r="E66" s="2716"/>
      <c r="F66" s="2716"/>
      <c r="G66" s="2716"/>
      <c r="H66" s="2716"/>
      <c r="I66" s="2717"/>
      <c r="L66" s="2056"/>
      <c r="M66" s="2056"/>
      <c r="N66" s="2056"/>
      <c r="O66" s="2056"/>
      <c r="P66" s="2056"/>
      <c r="Q66" s="2056"/>
      <c r="R66" s="2056"/>
      <c r="S66" s="2056"/>
      <c r="T66" s="2056"/>
      <c r="U66" s="2056"/>
    </row>
    <row r="67" spans="1:21" ht="13.5" hidden="1" customHeight="1" x14ac:dyDescent="0.2">
      <c r="A67" s="2074"/>
      <c r="B67" s="2695"/>
      <c r="C67" s="2696"/>
      <c r="D67" s="2696"/>
      <c r="E67" s="2696"/>
      <c r="F67" s="2696"/>
      <c r="G67" s="2696"/>
      <c r="H67" s="2696"/>
      <c r="I67" s="2697"/>
      <c r="L67" s="2056"/>
      <c r="M67" s="2056"/>
      <c r="N67" s="2056"/>
      <c r="O67" s="2056"/>
      <c r="P67" s="2056"/>
      <c r="Q67" s="2056"/>
      <c r="R67" s="2056"/>
      <c r="S67" s="2056"/>
      <c r="T67" s="2056"/>
      <c r="U67" s="2056"/>
    </row>
    <row r="68" spans="1:21" ht="13.5" hidden="1" customHeight="1" x14ac:dyDescent="0.2">
      <c r="A68" s="2074"/>
      <c r="B68" s="2695"/>
      <c r="C68" s="2696"/>
      <c r="D68" s="2696"/>
      <c r="E68" s="2696"/>
      <c r="F68" s="2696"/>
      <c r="G68" s="2696"/>
      <c r="H68" s="2696"/>
      <c r="I68" s="2697"/>
      <c r="L68" s="2056"/>
      <c r="M68" s="2056"/>
      <c r="N68" s="2056"/>
      <c r="O68" s="2056"/>
      <c r="P68" s="2056"/>
      <c r="Q68" s="2056"/>
      <c r="R68" s="2056"/>
      <c r="S68" s="2056"/>
      <c r="T68" s="2056"/>
      <c r="U68" s="2056"/>
    </row>
    <row r="69" spans="1:21" ht="13.5" hidden="1" customHeight="1" x14ac:dyDescent="0.2">
      <c r="A69" s="2074"/>
      <c r="B69" s="2695"/>
      <c r="C69" s="2696"/>
      <c r="D69" s="2696"/>
      <c r="E69" s="2696"/>
      <c r="F69" s="2696"/>
      <c r="G69" s="2696"/>
      <c r="H69" s="2696"/>
      <c r="I69" s="2697"/>
      <c r="L69" s="2056"/>
      <c r="M69" s="2056"/>
      <c r="N69" s="2056"/>
      <c r="O69" s="2056"/>
      <c r="P69" s="2056"/>
      <c r="Q69" s="2056"/>
      <c r="R69" s="2056"/>
      <c r="S69" s="2056"/>
      <c r="T69" s="2056"/>
      <c r="U69" s="2056"/>
    </row>
    <row r="70" spans="1:21" ht="13.5" hidden="1" customHeight="1" x14ac:dyDescent="0.2">
      <c r="A70" s="2074"/>
      <c r="B70" s="2715" t="s">
        <v>39</v>
      </c>
      <c r="C70" s="2716"/>
      <c r="D70" s="2716"/>
      <c r="E70" s="2716"/>
      <c r="F70" s="2716"/>
      <c r="G70" s="2716"/>
      <c r="H70" s="2716"/>
      <c r="I70" s="2717"/>
      <c r="L70" s="2056"/>
      <c r="M70" s="2056"/>
      <c r="N70" s="2056"/>
      <c r="O70" s="2056"/>
      <c r="P70" s="2056"/>
      <c r="Q70" s="2056"/>
      <c r="R70" s="2056"/>
      <c r="S70" s="2056"/>
      <c r="T70" s="2056"/>
      <c r="U70" s="2056"/>
    </row>
    <row r="71" spans="1:21" ht="13.5" customHeight="1" x14ac:dyDescent="0.2">
      <c r="A71" s="2074">
        <v>6</v>
      </c>
      <c r="B71" s="2060" t="s">
        <v>425</v>
      </c>
      <c r="C71" s="1881"/>
      <c r="D71" s="1881"/>
      <c r="E71" s="1881"/>
      <c r="F71" s="1881"/>
      <c r="G71" s="1881"/>
      <c r="H71" s="1881"/>
      <c r="I71" s="1882"/>
      <c r="L71" s="2056"/>
      <c r="M71" s="2056"/>
      <c r="N71" s="2056"/>
      <c r="O71" s="2056"/>
      <c r="P71" s="2056"/>
      <c r="Q71" s="2056"/>
      <c r="R71" s="2056"/>
      <c r="S71" s="2056"/>
      <c r="T71" s="2056"/>
      <c r="U71" s="2056"/>
    </row>
    <row r="72" spans="1:21" ht="17.25" customHeight="1" x14ac:dyDescent="0.25">
      <c r="A72" s="2074"/>
      <c r="B72" s="2715" t="s">
        <v>224</v>
      </c>
      <c r="C72" s="2716"/>
      <c r="D72" s="2716"/>
      <c r="E72" s="2716"/>
      <c r="F72" s="2716"/>
      <c r="G72" s="2716"/>
      <c r="H72" s="2716"/>
      <c r="I72" s="2717"/>
      <c r="L72" s="2056"/>
      <c r="M72" s="2059"/>
      <c r="N72" s="2056"/>
      <c r="O72" s="2056"/>
      <c r="P72" s="2056"/>
      <c r="Q72" s="2056"/>
      <c r="R72" s="2056"/>
      <c r="S72" s="2056"/>
      <c r="T72" s="2056"/>
      <c r="U72" s="2056"/>
    </row>
    <row r="73" spans="1:21" ht="21.75" customHeight="1" x14ac:dyDescent="0.2">
      <c r="A73" s="2076">
        <v>1</v>
      </c>
      <c r="B73" s="2698" t="s">
        <v>160</v>
      </c>
      <c r="C73" s="2699"/>
      <c r="D73" s="2699"/>
      <c r="E73" s="2699"/>
      <c r="F73" s="2699"/>
      <c r="G73" s="2699"/>
      <c r="H73" s="2699"/>
      <c r="I73" s="2700"/>
      <c r="L73" s="2056"/>
      <c r="M73" s="2056"/>
      <c r="N73" s="2056"/>
      <c r="O73" s="2056"/>
      <c r="P73" s="2056"/>
      <c r="Q73" s="2056"/>
      <c r="R73" s="2056"/>
      <c r="S73" s="2056"/>
      <c r="T73" s="2056"/>
      <c r="U73" s="2056"/>
    </row>
    <row r="74" spans="1:21" ht="2.25" hidden="1" customHeight="1" x14ac:dyDescent="0.2">
      <c r="A74" s="2076">
        <v>2</v>
      </c>
      <c r="B74" s="2725"/>
      <c r="C74" s="2726"/>
      <c r="D74" s="2726"/>
      <c r="E74" s="2726"/>
      <c r="F74" s="2726"/>
      <c r="G74" s="2726"/>
      <c r="H74" s="2726"/>
      <c r="I74" s="2727"/>
    </row>
    <row r="75" spans="1:21" ht="13.5" hidden="1" customHeight="1" x14ac:dyDescent="0.2">
      <c r="A75" s="2076">
        <v>3</v>
      </c>
      <c r="B75" s="2725"/>
      <c r="C75" s="2726"/>
      <c r="D75" s="2726"/>
      <c r="E75" s="2726"/>
      <c r="F75" s="2726"/>
      <c r="G75" s="2726"/>
      <c r="H75" s="2726"/>
      <c r="I75" s="2727"/>
    </row>
    <row r="76" spans="1:21" ht="20.25" customHeight="1" x14ac:dyDescent="0.2">
      <c r="A76" s="2076">
        <v>2</v>
      </c>
      <c r="B76" s="2725" t="s">
        <v>226</v>
      </c>
      <c r="C76" s="2726"/>
      <c r="D76" s="2726"/>
      <c r="E76" s="2726"/>
      <c r="F76" s="2726"/>
      <c r="G76" s="2726"/>
      <c r="H76" s="2726"/>
      <c r="I76" s="2727"/>
    </row>
    <row r="77" spans="1:21" ht="18.75" customHeight="1" x14ac:dyDescent="0.2">
      <c r="A77" s="2076">
        <v>3</v>
      </c>
      <c r="B77" s="2725" t="s">
        <v>225</v>
      </c>
      <c r="C77" s="2726"/>
      <c r="D77" s="2726"/>
      <c r="E77" s="2726"/>
      <c r="F77" s="2726"/>
      <c r="G77" s="2726"/>
      <c r="H77" s="2726"/>
      <c r="I77" s="2727"/>
    </row>
    <row r="78" spans="1:21" ht="16.5" customHeight="1" x14ac:dyDescent="0.25">
      <c r="A78" s="2074"/>
      <c r="B78" s="2701" t="s">
        <v>40</v>
      </c>
      <c r="C78" s="2702"/>
      <c r="D78" s="2702"/>
      <c r="E78" s="2702"/>
      <c r="F78" s="2702"/>
      <c r="G78" s="2702"/>
      <c r="H78" s="2702"/>
      <c r="I78" s="2703"/>
      <c r="N78" s="2055"/>
    </row>
    <row r="79" spans="1:21" ht="19.5" customHeight="1" x14ac:dyDescent="0.2">
      <c r="A79" s="1404">
        <v>1</v>
      </c>
      <c r="B79" s="2725" t="s">
        <v>228</v>
      </c>
      <c r="C79" s="2726"/>
      <c r="D79" s="2726"/>
      <c r="E79" s="2726"/>
      <c r="F79" s="2726"/>
      <c r="G79" s="2726"/>
      <c r="H79" s="2726"/>
      <c r="I79" s="2727"/>
    </row>
    <row r="80" spans="1:21" ht="18" customHeight="1" x14ac:dyDescent="0.2">
      <c r="A80" s="1404">
        <v>2</v>
      </c>
      <c r="B80" s="2725" t="s">
        <v>161</v>
      </c>
      <c r="C80" s="2726"/>
      <c r="D80" s="2726"/>
      <c r="E80" s="2726"/>
      <c r="F80" s="2726"/>
      <c r="G80" s="2726"/>
      <c r="H80" s="2726"/>
      <c r="I80" s="2727"/>
    </row>
    <row r="83" spans="1:4" x14ac:dyDescent="0.2">
      <c r="D83" s="617"/>
    </row>
    <row r="85" spans="1:4" s="3" customFormat="1" ht="12" x14ac:dyDescent="0.2">
      <c r="A85" s="2" t="s">
        <v>162</v>
      </c>
    </row>
  </sheetData>
  <mergeCells count="74">
    <mergeCell ref="B64:I64"/>
    <mergeCell ref="B62:I62"/>
    <mergeCell ref="B19:I19"/>
    <mergeCell ref="B22:I22"/>
    <mergeCell ref="B23:I23"/>
    <mergeCell ref="B21:I21"/>
    <mergeCell ref="B26:I26"/>
    <mergeCell ref="B27:I27"/>
    <mergeCell ref="B28:I28"/>
    <mergeCell ref="B32:I32"/>
    <mergeCell ref="B34:I34"/>
    <mergeCell ref="B31:I31"/>
    <mergeCell ref="B33:I33"/>
    <mergeCell ref="B30:I30"/>
    <mergeCell ref="B57:I57"/>
    <mergeCell ref="B60:I60"/>
    <mergeCell ref="B68:I68"/>
    <mergeCell ref="B66:I66"/>
    <mergeCell ref="B80:I80"/>
    <mergeCell ref="B65:I65"/>
    <mergeCell ref="B70:I70"/>
    <mergeCell ref="B73:I73"/>
    <mergeCell ref="B74:I74"/>
    <mergeCell ref="B75:I75"/>
    <mergeCell ref="B78:I78"/>
    <mergeCell ref="B79:I79"/>
    <mergeCell ref="B67:I67"/>
    <mergeCell ref="B69:I69"/>
    <mergeCell ref="B77:I77"/>
    <mergeCell ref="B72:I72"/>
    <mergeCell ref="B76:I76"/>
    <mergeCell ref="A1:I1"/>
    <mergeCell ref="B3:I3"/>
    <mergeCell ref="B4:I4"/>
    <mergeCell ref="B15:I15"/>
    <mergeCell ref="B17:I17"/>
    <mergeCell ref="B5:I5"/>
    <mergeCell ref="B6:I6"/>
    <mergeCell ref="B7:I7"/>
    <mergeCell ref="B8:I8"/>
    <mergeCell ref="B9:I9"/>
    <mergeCell ref="B10:I10"/>
    <mergeCell ref="B11:D11"/>
    <mergeCell ref="B14:I14"/>
    <mergeCell ref="B63:I63"/>
    <mergeCell ref="B37:I37"/>
    <mergeCell ref="B35:I35"/>
    <mergeCell ref="B39:I39"/>
    <mergeCell ref="B46:I46"/>
    <mergeCell ref="B47:I47"/>
    <mergeCell ref="B56:I56"/>
    <mergeCell ref="B59:I59"/>
    <mergeCell ref="B61:I61"/>
    <mergeCell ref="B48:I48"/>
    <mergeCell ref="B58:I58"/>
    <mergeCell ref="B43:I43"/>
    <mergeCell ref="B36:I36"/>
    <mergeCell ref="B42:I42"/>
    <mergeCell ref="B45:I45"/>
    <mergeCell ref="B44:I44"/>
    <mergeCell ref="K8:Q8"/>
    <mergeCell ref="K9:Q9"/>
    <mergeCell ref="K11:Q11"/>
    <mergeCell ref="K15:Q15"/>
    <mergeCell ref="B41:I41"/>
    <mergeCell ref="B18:I18"/>
    <mergeCell ref="B13:I13"/>
    <mergeCell ref="B16:J16"/>
    <mergeCell ref="K17:Q17"/>
    <mergeCell ref="K18:Q18"/>
    <mergeCell ref="K19:Q19"/>
    <mergeCell ref="K20:Q20"/>
    <mergeCell ref="B29:I29"/>
    <mergeCell ref="Q16:R16"/>
  </mergeCells>
  <printOptions horizontalCentered="1"/>
  <pageMargins left="0.31496062992125984" right="0.31496062992125984" top="0.35433070866141736" bottom="0.35433070866141736" header="0.31496062992125984" footer="0.31496062992125984"/>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Титульный лист</vt:lpstr>
      <vt:lpstr>Пояснительная записка</vt:lpstr>
      <vt:lpstr>Сводные данные</vt:lpstr>
      <vt:lpstr>План учебного процесса</vt:lpstr>
      <vt:lpstr>Матрица компетенций   (1)</vt:lpstr>
      <vt:lpstr>Матрица компетенций (2)  </vt:lpstr>
      <vt:lpstr>Кабинеты</vt:lpstr>
    </vt:vector>
  </TitlesOfParts>
  <Company>MultiDVD Team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Анжелика</dc:creator>
  <cp:lastModifiedBy>Admin</cp:lastModifiedBy>
  <cp:lastPrinted>2026-06-18T07:37:28Z</cp:lastPrinted>
  <dcterms:created xsi:type="dcterms:W3CDTF">2011-02-15T21:15:57Z</dcterms:created>
  <dcterms:modified xsi:type="dcterms:W3CDTF">2026-06-18T07:54:07Z</dcterms:modified>
</cp:coreProperties>
</file>